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4795" windowHeight="11820"/>
  </bookViews>
  <sheets>
    <sheet name="吉林省 (2)" sheetId="2" r:id="rId1"/>
  </sheets>
  <externalReferences>
    <externalReference r:id="rId2"/>
  </externalReferences>
  <definedNames>
    <definedName name="_xlnm._FilterDatabase" localSheetId="0" hidden="1">'吉林省 (2)'!$A$4:$AD$113</definedName>
    <definedName name="_xlnm.Print_Area" localSheetId="0">'吉林省 (2)'!$A$1:$AB$113</definedName>
    <definedName name="_xlnm.Print_Titles" localSheetId="0">'吉林省 (2)'!$3:$4</definedName>
  </definedNames>
  <calcPr calcId="145621"/>
</workbook>
</file>

<file path=xl/calcChain.xml><?xml version="1.0" encoding="utf-8"?>
<calcChain xmlns="http://schemas.openxmlformats.org/spreadsheetml/2006/main">
  <c r="A22" i="2" l="1"/>
  <c r="A20" i="2"/>
  <c r="A21" i="2"/>
  <c r="AA113" i="2" l="1"/>
  <c r="M113" i="2"/>
  <c r="L113" i="2"/>
  <c r="K113" i="2"/>
  <c r="I113" i="2"/>
  <c r="H113" i="2"/>
  <c r="G113" i="2"/>
  <c r="F113" i="2"/>
  <c r="E113" i="2"/>
  <c r="AA112" i="2"/>
  <c r="M112" i="2"/>
  <c r="L112" i="2"/>
  <c r="K112" i="2"/>
  <c r="N112" i="2" s="1"/>
  <c r="I112" i="2"/>
  <c r="H112" i="2"/>
  <c r="G112" i="2"/>
  <c r="F112" i="2"/>
  <c r="E112" i="2"/>
  <c r="AA111" i="2"/>
  <c r="Z111" i="2"/>
  <c r="M111" i="2"/>
  <c r="L111" i="2"/>
  <c r="K111" i="2"/>
  <c r="N111" i="2" s="1"/>
  <c r="I111" i="2"/>
  <c r="H111" i="2"/>
  <c r="G111" i="2"/>
  <c r="J111" i="2" s="1"/>
  <c r="F111" i="2"/>
  <c r="E111" i="2"/>
  <c r="AA110" i="2"/>
  <c r="Z110" i="2"/>
  <c r="M110" i="2"/>
  <c r="L110" i="2"/>
  <c r="K110" i="2"/>
  <c r="I110" i="2"/>
  <c r="H110" i="2"/>
  <c r="G110" i="2"/>
  <c r="J110" i="2" s="1"/>
  <c r="F110" i="2"/>
  <c r="E110" i="2"/>
  <c r="AA109" i="2"/>
  <c r="M109" i="2"/>
  <c r="L109" i="2"/>
  <c r="K109" i="2"/>
  <c r="I109" i="2"/>
  <c r="H109" i="2"/>
  <c r="G109" i="2"/>
  <c r="F109" i="2"/>
  <c r="E109" i="2"/>
  <c r="AA108" i="2"/>
  <c r="M108" i="2"/>
  <c r="L108" i="2"/>
  <c r="K108" i="2"/>
  <c r="N108" i="2" s="1"/>
  <c r="I108" i="2"/>
  <c r="H108" i="2"/>
  <c r="G108" i="2"/>
  <c r="F108" i="2"/>
  <c r="E108" i="2"/>
  <c r="AA107" i="2"/>
  <c r="M107" i="2"/>
  <c r="L107" i="2"/>
  <c r="K107" i="2"/>
  <c r="I107" i="2"/>
  <c r="H107" i="2"/>
  <c r="G107" i="2"/>
  <c r="F107" i="2"/>
  <c r="E107" i="2"/>
  <c r="AA106" i="2"/>
  <c r="Z106" i="2"/>
  <c r="M106" i="2"/>
  <c r="L106" i="2"/>
  <c r="K106" i="2"/>
  <c r="I106" i="2"/>
  <c r="H106" i="2"/>
  <c r="G106" i="2"/>
  <c r="F106" i="2"/>
  <c r="E106" i="2"/>
  <c r="AA105" i="2"/>
  <c r="M105" i="2"/>
  <c r="L105" i="2"/>
  <c r="K105" i="2"/>
  <c r="I105" i="2"/>
  <c r="H105" i="2"/>
  <c r="G105" i="2"/>
  <c r="F105" i="2"/>
  <c r="E105" i="2"/>
  <c r="AA104" i="2"/>
  <c r="Z104" i="2"/>
  <c r="AB104" i="2" s="1"/>
  <c r="M104" i="2"/>
  <c r="L104" i="2"/>
  <c r="K104" i="2"/>
  <c r="I104" i="2"/>
  <c r="H104" i="2"/>
  <c r="G104" i="2"/>
  <c r="J104" i="2" s="1"/>
  <c r="F104" i="2"/>
  <c r="E104" i="2"/>
  <c r="AA103" i="2"/>
  <c r="M103" i="2"/>
  <c r="L103" i="2"/>
  <c r="K103" i="2"/>
  <c r="I103" i="2"/>
  <c r="H103" i="2"/>
  <c r="G103" i="2"/>
  <c r="F103" i="2"/>
  <c r="E103" i="2"/>
  <c r="AA102" i="2"/>
  <c r="M102" i="2"/>
  <c r="L102" i="2"/>
  <c r="K102" i="2"/>
  <c r="I102" i="2"/>
  <c r="H102" i="2"/>
  <c r="G102" i="2"/>
  <c r="F102" i="2"/>
  <c r="E102" i="2"/>
  <c r="AA101" i="2"/>
  <c r="M101" i="2"/>
  <c r="L101" i="2"/>
  <c r="K101" i="2"/>
  <c r="N101" i="2" s="1"/>
  <c r="I101" i="2"/>
  <c r="H101" i="2"/>
  <c r="G101" i="2"/>
  <c r="F101" i="2"/>
  <c r="E101" i="2"/>
  <c r="AA100" i="2"/>
  <c r="M100" i="2"/>
  <c r="L100" i="2"/>
  <c r="K100" i="2"/>
  <c r="I100" i="2"/>
  <c r="H100" i="2"/>
  <c r="G100" i="2"/>
  <c r="F100" i="2"/>
  <c r="E100" i="2"/>
  <c r="AA99" i="2"/>
  <c r="M99" i="2"/>
  <c r="L99" i="2"/>
  <c r="K99" i="2"/>
  <c r="I99" i="2"/>
  <c r="H99" i="2"/>
  <c r="G99" i="2"/>
  <c r="F99" i="2"/>
  <c r="E99" i="2"/>
  <c r="AA98" i="2"/>
  <c r="M98" i="2"/>
  <c r="L98" i="2"/>
  <c r="K98" i="2"/>
  <c r="I98" i="2"/>
  <c r="H98" i="2"/>
  <c r="G98" i="2"/>
  <c r="F98" i="2"/>
  <c r="E98" i="2"/>
  <c r="AA97" i="2"/>
  <c r="M97" i="2"/>
  <c r="L97" i="2"/>
  <c r="K97" i="2"/>
  <c r="I97" i="2"/>
  <c r="H97" i="2"/>
  <c r="G97" i="2"/>
  <c r="F97" i="2"/>
  <c r="E97" i="2"/>
  <c r="AA96" i="2"/>
  <c r="M96" i="2"/>
  <c r="L96" i="2"/>
  <c r="K96" i="2"/>
  <c r="I96" i="2"/>
  <c r="H96" i="2"/>
  <c r="G96" i="2"/>
  <c r="F96" i="2"/>
  <c r="E96" i="2"/>
  <c r="AA95" i="2"/>
  <c r="M95" i="2"/>
  <c r="L95" i="2"/>
  <c r="K95" i="2"/>
  <c r="I95" i="2"/>
  <c r="H95" i="2"/>
  <c r="G95" i="2"/>
  <c r="F95" i="2"/>
  <c r="E95" i="2"/>
  <c r="AA94" i="2"/>
  <c r="Z94" i="2"/>
  <c r="M94" i="2"/>
  <c r="L94" i="2"/>
  <c r="K94" i="2"/>
  <c r="I94" i="2"/>
  <c r="H94" i="2"/>
  <c r="G94" i="2"/>
  <c r="F94" i="2"/>
  <c r="E94" i="2"/>
  <c r="AA93" i="2"/>
  <c r="M93" i="2"/>
  <c r="L93" i="2"/>
  <c r="K93" i="2"/>
  <c r="I93" i="2"/>
  <c r="H93" i="2"/>
  <c r="G93" i="2"/>
  <c r="F93" i="2"/>
  <c r="E93" i="2"/>
  <c r="AA92" i="2"/>
  <c r="M92" i="2"/>
  <c r="L92" i="2"/>
  <c r="K92" i="2"/>
  <c r="I92" i="2"/>
  <c r="H92" i="2"/>
  <c r="G92" i="2"/>
  <c r="F92" i="2"/>
  <c r="E92" i="2"/>
  <c r="AA91" i="2"/>
  <c r="M91" i="2"/>
  <c r="L91" i="2"/>
  <c r="K91" i="2"/>
  <c r="I91" i="2"/>
  <c r="H91" i="2"/>
  <c r="G91" i="2"/>
  <c r="F91" i="2"/>
  <c r="E91" i="2"/>
  <c r="AA90" i="2"/>
  <c r="M90" i="2"/>
  <c r="L90" i="2"/>
  <c r="K90" i="2"/>
  <c r="I90" i="2"/>
  <c r="H90" i="2"/>
  <c r="G90" i="2"/>
  <c r="F90" i="2"/>
  <c r="E90" i="2"/>
  <c r="AA89" i="2"/>
  <c r="M89" i="2"/>
  <c r="L89" i="2"/>
  <c r="K89" i="2"/>
  <c r="I89" i="2"/>
  <c r="H89" i="2"/>
  <c r="G89" i="2"/>
  <c r="F89" i="2"/>
  <c r="E89" i="2"/>
  <c r="AA88" i="2"/>
  <c r="M88" i="2"/>
  <c r="L88" i="2"/>
  <c r="K88" i="2"/>
  <c r="I88" i="2"/>
  <c r="H88" i="2"/>
  <c r="G88" i="2"/>
  <c r="F88" i="2"/>
  <c r="E88" i="2"/>
  <c r="AA87" i="2"/>
  <c r="M87" i="2"/>
  <c r="L87" i="2"/>
  <c r="K87" i="2"/>
  <c r="I87" i="2"/>
  <c r="H87" i="2"/>
  <c r="G87" i="2"/>
  <c r="F87" i="2"/>
  <c r="E87" i="2"/>
  <c r="AA86" i="2"/>
  <c r="M86" i="2"/>
  <c r="L86" i="2"/>
  <c r="K86" i="2"/>
  <c r="I86" i="2"/>
  <c r="H86" i="2"/>
  <c r="G86" i="2"/>
  <c r="F86" i="2"/>
  <c r="E86" i="2"/>
  <c r="AA85" i="2"/>
  <c r="M85" i="2"/>
  <c r="L85" i="2"/>
  <c r="K85" i="2"/>
  <c r="I85" i="2"/>
  <c r="H85" i="2"/>
  <c r="G85" i="2"/>
  <c r="F85" i="2"/>
  <c r="E85" i="2"/>
  <c r="AA84" i="2"/>
  <c r="M84" i="2"/>
  <c r="L84" i="2"/>
  <c r="K84" i="2"/>
  <c r="I84" i="2"/>
  <c r="H84" i="2"/>
  <c r="G84" i="2"/>
  <c r="F84" i="2"/>
  <c r="E84" i="2"/>
  <c r="AA83" i="2"/>
  <c r="M83" i="2"/>
  <c r="L83" i="2"/>
  <c r="K83" i="2"/>
  <c r="I83" i="2"/>
  <c r="H83" i="2"/>
  <c r="G83" i="2"/>
  <c r="F83" i="2"/>
  <c r="E83" i="2"/>
  <c r="AA82" i="2"/>
  <c r="M82" i="2"/>
  <c r="L82" i="2"/>
  <c r="K82" i="2"/>
  <c r="I82" i="2"/>
  <c r="H82" i="2"/>
  <c r="G82" i="2"/>
  <c r="F82" i="2"/>
  <c r="E82" i="2"/>
  <c r="AA81" i="2"/>
  <c r="M81" i="2"/>
  <c r="L81" i="2"/>
  <c r="K81" i="2"/>
  <c r="I81" i="2"/>
  <c r="H81" i="2"/>
  <c r="G81" i="2"/>
  <c r="F81" i="2"/>
  <c r="E81" i="2"/>
  <c r="AA80" i="2"/>
  <c r="Z80" i="2"/>
  <c r="AB80" i="2" s="1"/>
  <c r="M80" i="2"/>
  <c r="L80" i="2"/>
  <c r="K80" i="2"/>
  <c r="I80" i="2"/>
  <c r="H80" i="2"/>
  <c r="G80" i="2"/>
  <c r="J80" i="2" s="1"/>
  <c r="F80" i="2"/>
  <c r="E80" i="2"/>
  <c r="AA79" i="2"/>
  <c r="M79" i="2"/>
  <c r="L79" i="2"/>
  <c r="K79" i="2"/>
  <c r="I79" i="2"/>
  <c r="H79" i="2"/>
  <c r="G79" i="2"/>
  <c r="F79" i="2"/>
  <c r="E79" i="2"/>
  <c r="AA78" i="2"/>
  <c r="Z78" i="2"/>
  <c r="M78" i="2"/>
  <c r="L78" i="2"/>
  <c r="K78" i="2"/>
  <c r="I78" i="2"/>
  <c r="H78" i="2"/>
  <c r="G78" i="2"/>
  <c r="F78" i="2"/>
  <c r="E78" i="2"/>
  <c r="AA77" i="2"/>
  <c r="M77" i="2"/>
  <c r="L77" i="2"/>
  <c r="K77" i="2"/>
  <c r="I77" i="2"/>
  <c r="H77" i="2"/>
  <c r="G77" i="2"/>
  <c r="F77" i="2"/>
  <c r="E77" i="2"/>
  <c r="AA76" i="2"/>
  <c r="M76" i="2"/>
  <c r="L76" i="2"/>
  <c r="K76" i="2"/>
  <c r="I76" i="2"/>
  <c r="H76" i="2"/>
  <c r="G76" i="2"/>
  <c r="F76" i="2"/>
  <c r="E76" i="2"/>
  <c r="AA75" i="2"/>
  <c r="M75" i="2"/>
  <c r="N75" i="2" s="1"/>
  <c r="I75" i="2"/>
  <c r="H75" i="2"/>
  <c r="G75" i="2"/>
  <c r="F75" i="2"/>
  <c r="E75" i="2"/>
  <c r="AA74" i="2"/>
  <c r="M74" i="2"/>
  <c r="L74" i="2"/>
  <c r="K74" i="2"/>
  <c r="I74" i="2"/>
  <c r="H74" i="2"/>
  <c r="G74" i="2"/>
  <c r="F74" i="2"/>
  <c r="E74" i="2"/>
  <c r="AA73" i="2"/>
  <c r="M73" i="2"/>
  <c r="N73" i="2" s="1"/>
  <c r="L73" i="2"/>
  <c r="K73" i="2"/>
  <c r="I73" i="2"/>
  <c r="H73" i="2"/>
  <c r="G73" i="2"/>
  <c r="F73" i="2"/>
  <c r="E73" i="2"/>
  <c r="AA72" i="2"/>
  <c r="Z72" i="2"/>
  <c r="M72" i="2"/>
  <c r="L72" i="2"/>
  <c r="K72" i="2"/>
  <c r="I72" i="2"/>
  <c r="H72" i="2"/>
  <c r="G72" i="2"/>
  <c r="F72" i="2"/>
  <c r="E72" i="2"/>
  <c r="AA71" i="2"/>
  <c r="M71" i="2"/>
  <c r="L71" i="2"/>
  <c r="K71" i="2"/>
  <c r="I71" i="2"/>
  <c r="H71" i="2"/>
  <c r="G71" i="2"/>
  <c r="J71" i="2" s="1"/>
  <c r="F71" i="2"/>
  <c r="E71" i="2"/>
  <c r="AA70" i="2"/>
  <c r="M70" i="2"/>
  <c r="L70" i="2"/>
  <c r="K70" i="2"/>
  <c r="I70" i="2"/>
  <c r="H70" i="2"/>
  <c r="G70" i="2"/>
  <c r="F70" i="2"/>
  <c r="E70" i="2"/>
  <c r="AA69" i="2"/>
  <c r="M69" i="2"/>
  <c r="L69" i="2"/>
  <c r="K69" i="2"/>
  <c r="I69" i="2"/>
  <c r="H69" i="2"/>
  <c r="G69" i="2"/>
  <c r="F69" i="2"/>
  <c r="E69" i="2"/>
  <c r="AA68" i="2"/>
  <c r="M68" i="2"/>
  <c r="L68" i="2"/>
  <c r="K68" i="2"/>
  <c r="N68" i="2" s="1"/>
  <c r="I68" i="2"/>
  <c r="H68" i="2"/>
  <c r="G68" i="2"/>
  <c r="F68" i="2"/>
  <c r="E68" i="2"/>
  <c r="AA67" i="2"/>
  <c r="M67" i="2"/>
  <c r="L67" i="2"/>
  <c r="K67" i="2"/>
  <c r="I67" i="2"/>
  <c r="H67" i="2"/>
  <c r="G67" i="2"/>
  <c r="F67" i="2"/>
  <c r="E67" i="2"/>
  <c r="AA66" i="2"/>
  <c r="M66" i="2"/>
  <c r="L66" i="2"/>
  <c r="K66" i="2"/>
  <c r="I66" i="2"/>
  <c r="H66" i="2"/>
  <c r="G66" i="2"/>
  <c r="F66" i="2"/>
  <c r="E66" i="2"/>
  <c r="AA65" i="2"/>
  <c r="M65" i="2"/>
  <c r="L65" i="2"/>
  <c r="K65" i="2"/>
  <c r="I65" i="2"/>
  <c r="H65" i="2"/>
  <c r="G65" i="2"/>
  <c r="F65" i="2"/>
  <c r="E65" i="2"/>
  <c r="AA64" i="2"/>
  <c r="Z64" i="2"/>
  <c r="M64" i="2"/>
  <c r="L64" i="2"/>
  <c r="K64" i="2"/>
  <c r="I64" i="2"/>
  <c r="H64" i="2"/>
  <c r="G64" i="2"/>
  <c r="F64" i="2"/>
  <c r="E64" i="2"/>
  <c r="AA63" i="2"/>
  <c r="M63" i="2"/>
  <c r="L63" i="2"/>
  <c r="K63" i="2"/>
  <c r="I63" i="2"/>
  <c r="H63" i="2"/>
  <c r="G63" i="2"/>
  <c r="J63" i="2" s="1"/>
  <c r="F63" i="2"/>
  <c r="E63" i="2"/>
  <c r="AA62" i="2"/>
  <c r="M62" i="2"/>
  <c r="L62" i="2"/>
  <c r="K62" i="2"/>
  <c r="I62" i="2"/>
  <c r="H62" i="2"/>
  <c r="G62" i="2"/>
  <c r="F62" i="2"/>
  <c r="E62" i="2"/>
  <c r="AA61" i="2"/>
  <c r="M61" i="2"/>
  <c r="L61" i="2"/>
  <c r="K61" i="2"/>
  <c r="I61" i="2"/>
  <c r="H61" i="2"/>
  <c r="G61" i="2"/>
  <c r="F61" i="2"/>
  <c r="E61" i="2"/>
  <c r="AA60" i="2"/>
  <c r="M60" i="2"/>
  <c r="L60" i="2"/>
  <c r="K60" i="2"/>
  <c r="I60" i="2"/>
  <c r="H60" i="2"/>
  <c r="G60" i="2"/>
  <c r="F60" i="2"/>
  <c r="E60" i="2"/>
  <c r="AA59" i="2"/>
  <c r="M59" i="2"/>
  <c r="L59" i="2"/>
  <c r="K59" i="2"/>
  <c r="I59" i="2"/>
  <c r="H59" i="2"/>
  <c r="G59" i="2"/>
  <c r="J59" i="2" s="1"/>
  <c r="F59" i="2"/>
  <c r="E59" i="2"/>
  <c r="AA58" i="2"/>
  <c r="M58" i="2"/>
  <c r="L58" i="2"/>
  <c r="K58" i="2"/>
  <c r="I58" i="2"/>
  <c r="H58" i="2"/>
  <c r="G58" i="2"/>
  <c r="F58" i="2"/>
  <c r="E58" i="2"/>
  <c r="AA57" i="2"/>
  <c r="M57" i="2"/>
  <c r="N57" i="2" s="1"/>
  <c r="L57" i="2"/>
  <c r="K57" i="2"/>
  <c r="I57" i="2"/>
  <c r="H57" i="2"/>
  <c r="G57" i="2"/>
  <c r="F57" i="2"/>
  <c r="E57" i="2"/>
  <c r="AA56" i="2"/>
  <c r="M56" i="2"/>
  <c r="L56" i="2"/>
  <c r="K56" i="2"/>
  <c r="I56" i="2"/>
  <c r="H56" i="2"/>
  <c r="G56" i="2"/>
  <c r="F56" i="2"/>
  <c r="E56" i="2"/>
  <c r="AA55" i="2"/>
  <c r="M55" i="2"/>
  <c r="L55" i="2"/>
  <c r="K55" i="2"/>
  <c r="I55" i="2"/>
  <c r="H55" i="2"/>
  <c r="G55" i="2"/>
  <c r="F55" i="2"/>
  <c r="E55" i="2"/>
  <c r="AA54" i="2"/>
  <c r="M54" i="2"/>
  <c r="L54" i="2"/>
  <c r="K54" i="2"/>
  <c r="I54" i="2"/>
  <c r="H54" i="2"/>
  <c r="G54" i="2"/>
  <c r="F54" i="2"/>
  <c r="E54" i="2"/>
  <c r="AA53" i="2"/>
  <c r="Z53" i="2"/>
  <c r="M53" i="2"/>
  <c r="L53" i="2"/>
  <c r="K53" i="2"/>
  <c r="I53" i="2"/>
  <c r="H53" i="2"/>
  <c r="G53" i="2"/>
  <c r="F53" i="2"/>
  <c r="E53" i="2"/>
  <c r="AA52" i="2"/>
  <c r="M52" i="2"/>
  <c r="L52" i="2"/>
  <c r="K52" i="2"/>
  <c r="I52" i="2"/>
  <c r="H52" i="2"/>
  <c r="G52" i="2"/>
  <c r="F52" i="2"/>
  <c r="E52" i="2"/>
  <c r="AA51" i="2"/>
  <c r="M51" i="2"/>
  <c r="L51" i="2"/>
  <c r="K51" i="2"/>
  <c r="I51" i="2"/>
  <c r="H51" i="2"/>
  <c r="G51" i="2"/>
  <c r="F51" i="2"/>
  <c r="E51" i="2"/>
  <c r="AA50" i="2"/>
  <c r="M50" i="2"/>
  <c r="L50" i="2"/>
  <c r="K50" i="2"/>
  <c r="I50" i="2"/>
  <c r="H50" i="2"/>
  <c r="G50" i="2"/>
  <c r="F50" i="2"/>
  <c r="E50" i="2"/>
  <c r="AA49" i="2"/>
  <c r="M49" i="2"/>
  <c r="L49" i="2"/>
  <c r="K49" i="2"/>
  <c r="I49" i="2"/>
  <c r="H49" i="2"/>
  <c r="G49" i="2"/>
  <c r="F49" i="2"/>
  <c r="E49" i="2"/>
  <c r="AA48" i="2"/>
  <c r="M48" i="2"/>
  <c r="L48" i="2"/>
  <c r="K48" i="2"/>
  <c r="I48" i="2"/>
  <c r="H48" i="2"/>
  <c r="G48" i="2"/>
  <c r="F48" i="2"/>
  <c r="E48" i="2"/>
  <c r="AA47" i="2"/>
  <c r="M47" i="2"/>
  <c r="L47" i="2"/>
  <c r="K47" i="2"/>
  <c r="I47" i="2"/>
  <c r="H47" i="2"/>
  <c r="G47" i="2"/>
  <c r="J47" i="2" s="1"/>
  <c r="F47" i="2"/>
  <c r="E47" i="2"/>
  <c r="AA46" i="2"/>
  <c r="M46" i="2"/>
  <c r="L46" i="2"/>
  <c r="K46" i="2"/>
  <c r="I46" i="2"/>
  <c r="H46" i="2"/>
  <c r="G46" i="2"/>
  <c r="F46" i="2"/>
  <c r="E46" i="2"/>
  <c r="AA45" i="2"/>
  <c r="M45" i="2"/>
  <c r="L45" i="2"/>
  <c r="K45" i="2"/>
  <c r="I45" i="2"/>
  <c r="H45" i="2"/>
  <c r="G45" i="2"/>
  <c r="F45" i="2"/>
  <c r="E45" i="2"/>
  <c r="AA44" i="2"/>
  <c r="M44" i="2"/>
  <c r="L44" i="2"/>
  <c r="K44" i="2"/>
  <c r="I44" i="2"/>
  <c r="H44" i="2"/>
  <c r="G44" i="2"/>
  <c r="F44" i="2"/>
  <c r="E44" i="2"/>
  <c r="AA43" i="2"/>
  <c r="M43" i="2"/>
  <c r="L43" i="2"/>
  <c r="N43" i="2" s="1"/>
  <c r="K43" i="2"/>
  <c r="I43" i="2"/>
  <c r="H43" i="2"/>
  <c r="G43" i="2"/>
  <c r="F43" i="2"/>
  <c r="E43" i="2"/>
  <c r="AA42" i="2"/>
  <c r="M42" i="2"/>
  <c r="L42" i="2"/>
  <c r="K42" i="2"/>
  <c r="I42" i="2"/>
  <c r="H42" i="2"/>
  <c r="G42" i="2"/>
  <c r="F42" i="2"/>
  <c r="E42" i="2"/>
  <c r="AA41" i="2"/>
  <c r="M41" i="2"/>
  <c r="L41" i="2"/>
  <c r="K41" i="2"/>
  <c r="I41" i="2"/>
  <c r="H41" i="2"/>
  <c r="G41" i="2"/>
  <c r="F41" i="2"/>
  <c r="E41" i="2"/>
  <c r="AA40" i="2"/>
  <c r="M40" i="2"/>
  <c r="L40" i="2"/>
  <c r="K40" i="2"/>
  <c r="I40" i="2"/>
  <c r="H40" i="2"/>
  <c r="G40" i="2"/>
  <c r="F40" i="2"/>
  <c r="E40" i="2"/>
  <c r="AA39" i="2"/>
  <c r="M39" i="2"/>
  <c r="L39" i="2"/>
  <c r="N39" i="2" s="1"/>
  <c r="K39" i="2"/>
  <c r="I39" i="2"/>
  <c r="H39" i="2"/>
  <c r="G39" i="2"/>
  <c r="F39" i="2"/>
  <c r="E39" i="2"/>
  <c r="AA38" i="2"/>
  <c r="M38" i="2"/>
  <c r="L38" i="2"/>
  <c r="K38" i="2"/>
  <c r="I38" i="2"/>
  <c r="H38" i="2"/>
  <c r="G38" i="2"/>
  <c r="F38" i="2"/>
  <c r="E38" i="2"/>
  <c r="AA37" i="2"/>
  <c r="M37" i="2"/>
  <c r="L37" i="2"/>
  <c r="K37" i="2"/>
  <c r="I37" i="2"/>
  <c r="H37" i="2"/>
  <c r="G37" i="2"/>
  <c r="F37" i="2"/>
  <c r="E37" i="2"/>
  <c r="AA36" i="2"/>
  <c r="Z36" i="2"/>
  <c r="M36" i="2"/>
  <c r="L36" i="2"/>
  <c r="K36" i="2"/>
  <c r="I36" i="2"/>
  <c r="H36" i="2"/>
  <c r="G36" i="2"/>
  <c r="F36" i="2"/>
  <c r="E36" i="2"/>
  <c r="AA35" i="2"/>
  <c r="M35" i="2"/>
  <c r="L35" i="2"/>
  <c r="K35" i="2"/>
  <c r="I35" i="2"/>
  <c r="H35" i="2"/>
  <c r="G35" i="2"/>
  <c r="F35" i="2"/>
  <c r="E35" i="2"/>
  <c r="AA34" i="2"/>
  <c r="M34" i="2"/>
  <c r="N34" i="2" s="1"/>
  <c r="I34" i="2"/>
  <c r="H34" i="2"/>
  <c r="G34" i="2"/>
  <c r="F34" i="2"/>
  <c r="E34" i="2"/>
  <c r="AA33" i="2"/>
  <c r="M33" i="2"/>
  <c r="L33" i="2"/>
  <c r="K33" i="2"/>
  <c r="I33" i="2"/>
  <c r="H33" i="2"/>
  <c r="G33" i="2"/>
  <c r="F33" i="2"/>
  <c r="E33" i="2"/>
  <c r="AA32" i="2"/>
  <c r="M32" i="2"/>
  <c r="L32" i="2"/>
  <c r="K32" i="2"/>
  <c r="I32" i="2"/>
  <c r="H32" i="2"/>
  <c r="G32" i="2"/>
  <c r="F32" i="2"/>
  <c r="E32" i="2"/>
  <c r="AA31" i="2"/>
  <c r="M31" i="2"/>
  <c r="L31" i="2"/>
  <c r="K31" i="2"/>
  <c r="I31" i="2"/>
  <c r="H31" i="2"/>
  <c r="G31" i="2"/>
  <c r="F31" i="2"/>
  <c r="E31" i="2"/>
  <c r="AA30" i="2"/>
  <c r="M30" i="2"/>
  <c r="L30" i="2"/>
  <c r="K30" i="2"/>
  <c r="I30" i="2"/>
  <c r="H30" i="2"/>
  <c r="G30" i="2"/>
  <c r="F30" i="2"/>
  <c r="E30" i="2"/>
  <c r="AA29" i="2"/>
  <c r="M29" i="2"/>
  <c r="L29" i="2"/>
  <c r="K29" i="2"/>
  <c r="I29" i="2"/>
  <c r="H29" i="2"/>
  <c r="G29" i="2"/>
  <c r="F29" i="2"/>
  <c r="E29" i="2"/>
  <c r="AA28" i="2"/>
  <c r="M28" i="2"/>
  <c r="L28" i="2"/>
  <c r="K28" i="2"/>
  <c r="I28" i="2"/>
  <c r="H28" i="2"/>
  <c r="G28" i="2"/>
  <c r="F28" i="2"/>
  <c r="E28" i="2"/>
  <c r="AA27" i="2"/>
  <c r="M27" i="2"/>
  <c r="L27" i="2"/>
  <c r="K27" i="2"/>
  <c r="I27" i="2"/>
  <c r="H27" i="2"/>
  <c r="G27" i="2"/>
  <c r="F27" i="2"/>
  <c r="E27" i="2"/>
  <c r="AA26" i="2"/>
  <c r="M26" i="2"/>
  <c r="L26" i="2"/>
  <c r="K26" i="2"/>
  <c r="I26" i="2"/>
  <c r="H26" i="2"/>
  <c r="G26" i="2"/>
  <c r="F26" i="2"/>
  <c r="E26" i="2"/>
  <c r="AA25" i="2"/>
  <c r="M25" i="2"/>
  <c r="L25" i="2"/>
  <c r="K25" i="2"/>
  <c r="I25" i="2"/>
  <c r="H25" i="2"/>
  <c r="G25" i="2"/>
  <c r="F25" i="2"/>
  <c r="E25" i="2"/>
  <c r="AA24" i="2"/>
  <c r="M24" i="2"/>
  <c r="L24" i="2"/>
  <c r="K24" i="2"/>
  <c r="I24" i="2"/>
  <c r="H24" i="2"/>
  <c r="J24" i="2" s="1"/>
  <c r="G24" i="2"/>
  <c r="F24" i="2"/>
  <c r="E24" i="2"/>
  <c r="AA23" i="2"/>
  <c r="M23" i="2"/>
  <c r="L23" i="2"/>
  <c r="K23" i="2"/>
  <c r="I23" i="2"/>
  <c r="H23" i="2"/>
  <c r="G23" i="2"/>
  <c r="F23" i="2"/>
  <c r="E23" i="2"/>
  <c r="AA22" i="2"/>
  <c r="M22" i="2"/>
  <c r="L22" i="2"/>
  <c r="K22" i="2"/>
  <c r="I22" i="2"/>
  <c r="H22" i="2"/>
  <c r="G22" i="2"/>
  <c r="F22" i="2"/>
  <c r="E22" i="2"/>
  <c r="AA20" i="2"/>
  <c r="Z20" i="2"/>
  <c r="M20" i="2"/>
  <c r="L20" i="2"/>
  <c r="K20" i="2"/>
  <c r="I20" i="2"/>
  <c r="H20" i="2"/>
  <c r="G20" i="2"/>
  <c r="F20" i="2"/>
  <c r="E20" i="2"/>
  <c r="AA19" i="2"/>
  <c r="M19" i="2"/>
  <c r="L19" i="2"/>
  <c r="K19" i="2"/>
  <c r="I19" i="2"/>
  <c r="H19" i="2"/>
  <c r="G19" i="2"/>
  <c r="F19" i="2"/>
  <c r="E19" i="2"/>
  <c r="AA18" i="2"/>
  <c r="M18" i="2"/>
  <c r="L18" i="2"/>
  <c r="K18" i="2"/>
  <c r="I18" i="2"/>
  <c r="H18" i="2"/>
  <c r="G18" i="2"/>
  <c r="F18" i="2"/>
  <c r="E18" i="2"/>
  <c r="AA17" i="2"/>
  <c r="M17" i="2"/>
  <c r="L17" i="2"/>
  <c r="K17" i="2"/>
  <c r="I17" i="2"/>
  <c r="J17" i="2" s="1"/>
  <c r="H17" i="2"/>
  <c r="G17" i="2"/>
  <c r="F17" i="2"/>
  <c r="E17" i="2"/>
  <c r="M16" i="2"/>
  <c r="L16" i="2"/>
  <c r="K16" i="2"/>
  <c r="I16" i="2"/>
  <c r="H16" i="2"/>
  <c r="G16" i="2"/>
  <c r="F16" i="2"/>
  <c r="E16" i="2"/>
  <c r="AA15" i="2"/>
  <c r="M15" i="2"/>
  <c r="L15" i="2"/>
  <c r="K15" i="2"/>
  <c r="I15" i="2"/>
  <c r="H15" i="2"/>
  <c r="G15" i="2"/>
  <c r="F15" i="2"/>
  <c r="E15" i="2"/>
  <c r="AA14" i="2"/>
  <c r="M14" i="2"/>
  <c r="L14" i="2"/>
  <c r="K14" i="2"/>
  <c r="I14" i="2"/>
  <c r="H14" i="2"/>
  <c r="G14" i="2"/>
  <c r="F14" i="2"/>
  <c r="E14" i="2"/>
  <c r="AA13" i="2"/>
  <c r="M13" i="2"/>
  <c r="L13" i="2"/>
  <c r="K13" i="2"/>
  <c r="I13" i="2"/>
  <c r="H13" i="2"/>
  <c r="G13" i="2"/>
  <c r="F13" i="2"/>
  <c r="E13" i="2"/>
  <c r="Z12" i="2"/>
  <c r="M12" i="2"/>
  <c r="L12" i="2"/>
  <c r="K12" i="2"/>
  <c r="I12" i="2"/>
  <c r="H12" i="2"/>
  <c r="G12" i="2"/>
  <c r="F12" i="2"/>
  <c r="E12" i="2"/>
  <c r="AA11" i="2"/>
  <c r="M11" i="2"/>
  <c r="L11" i="2"/>
  <c r="K11" i="2"/>
  <c r="I11" i="2"/>
  <c r="H11" i="2"/>
  <c r="G11" i="2"/>
  <c r="F11" i="2"/>
  <c r="E11" i="2"/>
  <c r="AA10" i="2"/>
  <c r="M10" i="2"/>
  <c r="L10" i="2"/>
  <c r="K10" i="2"/>
  <c r="I10" i="2"/>
  <c r="H10" i="2"/>
  <c r="G10" i="2"/>
  <c r="F10" i="2"/>
  <c r="E10" i="2"/>
  <c r="AA9" i="2"/>
  <c r="M9" i="2"/>
  <c r="L9" i="2"/>
  <c r="K9" i="2"/>
  <c r="I9" i="2"/>
  <c r="H9" i="2"/>
  <c r="G9" i="2"/>
  <c r="F9" i="2"/>
  <c r="E9" i="2"/>
  <c r="M8" i="2"/>
  <c r="L8" i="2"/>
  <c r="K8" i="2"/>
  <c r="I8" i="2"/>
  <c r="H8" i="2"/>
  <c r="G8" i="2"/>
  <c r="F8" i="2"/>
  <c r="E8" i="2"/>
  <c r="AA7" i="2"/>
  <c r="M7" i="2"/>
  <c r="L7" i="2"/>
  <c r="K7" i="2"/>
  <c r="I7" i="2"/>
  <c r="H7" i="2"/>
  <c r="G7" i="2"/>
  <c r="F7" i="2"/>
  <c r="E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A6" i="2"/>
  <c r="M6" i="2"/>
  <c r="L6" i="2"/>
  <c r="K6" i="2"/>
  <c r="I6" i="2"/>
  <c r="H6" i="2"/>
  <c r="G6" i="2"/>
  <c r="F6" i="2"/>
  <c r="E6" i="2"/>
  <c r="L5" i="2" l="1"/>
  <c r="G5" i="2"/>
  <c r="Q5" i="2"/>
  <c r="J13" i="2"/>
  <c r="N17" i="2"/>
  <c r="Z27" i="2"/>
  <c r="AB27" i="2" s="1"/>
  <c r="AD27" i="2" s="1"/>
  <c r="N37" i="2"/>
  <c r="J55" i="2"/>
  <c r="N65" i="2"/>
  <c r="J73" i="2"/>
  <c r="N74" i="2"/>
  <c r="J85" i="2"/>
  <c r="J98" i="2"/>
  <c r="Z98" i="2"/>
  <c r="AB98" i="2" s="1"/>
  <c r="N99" i="2"/>
  <c r="J102" i="2"/>
  <c r="Z102" i="2"/>
  <c r="N24" i="2"/>
  <c r="J37" i="2"/>
  <c r="Z54" i="2"/>
  <c r="AB54" i="2" s="1"/>
  <c r="N59" i="2"/>
  <c r="N63" i="2"/>
  <c r="J65" i="2"/>
  <c r="Z74" i="2"/>
  <c r="AB74" i="2" s="1"/>
  <c r="AD74" i="2" s="1"/>
  <c r="N83" i="2"/>
  <c r="N93" i="2"/>
  <c r="J96" i="2"/>
  <c r="Z96" i="2"/>
  <c r="AB96" i="2" s="1"/>
  <c r="AD96" i="2" s="1"/>
  <c r="J106" i="2"/>
  <c r="N13" i="2"/>
  <c r="J30" i="2"/>
  <c r="N41" i="2"/>
  <c r="N45" i="2"/>
  <c r="N49" i="2"/>
  <c r="N55" i="2"/>
  <c r="N69" i="2"/>
  <c r="N30" i="2"/>
  <c r="Z42" i="2"/>
  <c r="Z45" i="2"/>
  <c r="AB45" i="2" s="1"/>
  <c r="Z46" i="2"/>
  <c r="AB46" i="2" s="1"/>
  <c r="J53" i="2"/>
  <c r="N58" i="2"/>
  <c r="J61" i="2"/>
  <c r="J66" i="2"/>
  <c r="Z66" i="2"/>
  <c r="AB66" i="2" s="1"/>
  <c r="N71" i="2"/>
  <c r="J76" i="2"/>
  <c r="Z76" i="2"/>
  <c r="AB76" i="2" s="1"/>
  <c r="N79" i="2"/>
  <c r="J84" i="2"/>
  <c r="Z84" i="2"/>
  <c r="AB84" i="2" s="1"/>
  <c r="AD84" i="2" s="1"/>
  <c r="N95" i="2"/>
  <c r="J100" i="2"/>
  <c r="Z100" i="2"/>
  <c r="AB100" i="2" s="1"/>
  <c r="N103" i="2"/>
  <c r="J108" i="2"/>
  <c r="J75" i="2"/>
  <c r="N77" i="2"/>
  <c r="J82" i="2"/>
  <c r="Z82" i="2"/>
  <c r="AB82" i="2" s="1"/>
  <c r="N85" i="2"/>
  <c r="AB106" i="2"/>
  <c r="N22" i="2"/>
  <c r="Z26" i="2"/>
  <c r="AB26" i="2" s="1"/>
  <c r="J39" i="2"/>
  <c r="J43" i="2"/>
  <c r="N51" i="2"/>
  <c r="N67" i="2"/>
  <c r="N72" i="2"/>
  <c r="J11" i="2"/>
  <c r="N19" i="2"/>
  <c r="J22" i="2"/>
  <c r="N32" i="2"/>
  <c r="J34" i="2"/>
  <c r="J36" i="2"/>
  <c r="AB36" i="2"/>
  <c r="J49" i="2"/>
  <c r="N53" i="2"/>
  <c r="N61" i="2"/>
  <c r="J67" i="2"/>
  <c r="J69" i="2"/>
  <c r="J74" i="2"/>
  <c r="J78" i="2"/>
  <c r="AB78" i="2"/>
  <c r="N81" i="2"/>
  <c r="J94" i="2"/>
  <c r="AB94" i="2"/>
  <c r="N97" i="2"/>
  <c r="AB102" i="2"/>
  <c r="N105" i="2"/>
  <c r="N7" i="2"/>
  <c r="W5" i="2"/>
  <c r="J10" i="2"/>
  <c r="Z10" i="2"/>
  <c r="Z14" i="2"/>
  <c r="AB14" i="2" s="1"/>
  <c r="AD14" i="2" s="1"/>
  <c r="N15" i="2"/>
  <c r="J32" i="2"/>
  <c r="P5" i="2"/>
  <c r="U5" i="2"/>
  <c r="J7" i="2"/>
  <c r="N8" i="2"/>
  <c r="J9" i="2"/>
  <c r="J15" i="2"/>
  <c r="Z8" i="2"/>
  <c r="N11" i="2"/>
  <c r="Z16" i="2"/>
  <c r="J20" i="2"/>
  <c r="AB20" i="2"/>
  <c r="N26" i="2"/>
  <c r="J28" i="2"/>
  <c r="N35" i="2"/>
  <c r="AB42" i="2"/>
  <c r="AD42" i="2" s="1"/>
  <c r="Z60" i="2"/>
  <c r="J68" i="2"/>
  <c r="Z68" i="2"/>
  <c r="AB68" i="2" s="1"/>
  <c r="N70" i="2"/>
  <c r="Z75" i="2"/>
  <c r="AB75" i="2" s="1"/>
  <c r="J77" i="2"/>
  <c r="Z77" i="2"/>
  <c r="AB77" i="2" s="1"/>
  <c r="AD77" i="2" s="1"/>
  <c r="J79" i="2"/>
  <c r="Z79" i="2"/>
  <c r="AB79" i="2" s="1"/>
  <c r="J81" i="2"/>
  <c r="Z81" i="2"/>
  <c r="AB81" i="2" s="1"/>
  <c r="J83" i="2"/>
  <c r="Z83" i="2"/>
  <c r="AB83" i="2" s="1"/>
  <c r="J93" i="2"/>
  <c r="Z93" i="2"/>
  <c r="J95" i="2"/>
  <c r="Z95" i="2"/>
  <c r="J97" i="2"/>
  <c r="Z97" i="2"/>
  <c r="AB97" i="2" s="1"/>
  <c r="J99" i="2"/>
  <c r="Z99" i="2"/>
  <c r="AB99" i="2" s="1"/>
  <c r="J101" i="2"/>
  <c r="Z101" i="2"/>
  <c r="AB101" i="2" s="1"/>
  <c r="J103" i="2"/>
  <c r="Z103" i="2"/>
  <c r="AB103" i="2" s="1"/>
  <c r="J105" i="2"/>
  <c r="Z105" i="2"/>
  <c r="AB105" i="2" s="1"/>
  <c r="N107" i="2"/>
  <c r="J109" i="2"/>
  <c r="N109" i="2"/>
  <c r="J112" i="2"/>
  <c r="N113" i="2"/>
  <c r="J26" i="2"/>
  <c r="N27" i="2"/>
  <c r="J29" i="2"/>
  <c r="Z29" i="2"/>
  <c r="AB29" i="2" s="1"/>
  <c r="J35" i="2"/>
  <c r="N47" i="2"/>
  <c r="Z50" i="2"/>
  <c r="AB50" i="2" s="1"/>
  <c r="N54" i="2"/>
  <c r="Z57" i="2"/>
  <c r="AB57" i="2" s="1"/>
  <c r="AD57" i="2" s="1"/>
  <c r="Z62" i="2"/>
  <c r="AB62" i="2" s="1"/>
  <c r="J70" i="2"/>
  <c r="Z70" i="2"/>
  <c r="AB70" i="2" s="1"/>
  <c r="N76" i="2"/>
  <c r="N78" i="2"/>
  <c r="N80" i="2"/>
  <c r="N82" i="2"/>
  <c r="N94" i="2"/>
  <c r="N96" i="2"/>
  <c r="N98" i="2"/>
  <c r="N100" i="2"/>
  <c r="N102" i="2"/>
  <c r="N104" i="2"/>
  <c r="N106" i="2"/>
  <c r="AD106" i="2"/>
  <c r="J107" i="2"/>
  <c r="Z107" i="2"/>
  <c r="AB107" i="2" s="1"/>
  <c r="Z109" i="2"/>
  <c r="AB109" i="2" s="1"/>
  <c r="N110" i="2"/>
  <c r="J113" i="2"/>
  <c r="Z113" i="2"/>
  <c r="AB113" i="2" s="1"/>
  <c r="AB53" i="2"/>
  <c r="J19" i="2"/>
  <c r="N28" i="2"/>
  <c r="J41" i="2"/>
  <c r="J45" i="2"/>
  <c r="N46" i="2"/>
  <c r="Z48" i="2"/>
  <c r="AB48" i="2" s="1"/>
  <c r="J51" i="2"/>
  <c r="J52" i="2"/>
  <c r="Z52" i="2"/>
  <c r="AB52" i="2" s="1"/>
  <c r="J57" i="2"/>
  <c r="Z58" i="2"/>
  <c r="AB58" i="2" s="1"/>
  <c r="J72" i="2"/>
  <c r="AD75" i="2"/>
  <c r="AD83" i="2"/>
  <c r="AD100" i="2"/>
  <c r="AD102" i="2"/>
  <c r="AD104" i="2"/>
  <c r="AB10" i="2"/>
  <c r="H5" i="2"/>
  <c r="M5" i="2"/>
  <c r="S5" i="2"/>
  <c r="V5" i="2"/>
  <c r="I5" i="2"/>
  <c r="T5" i="2"/>
  <c r="N9" i="2"/>
  <c r="J18" i="2"/>
  <c r="Z18" i="2"/>
  <c r="AB18" i="2" s="1"/>
  <c r="N23" i="2"/>
  <c r="J25" i="2"/>
  <c r="Z25" i="2"/>
  <c r="AB25" i="2" s="1"/>
  <c r="N31" i="2"/>
  <c r="Z33" i="2"/>
  <c r="AB33" i="2" s="1"/>
  <c r="AD33" i="2" s="1"/>
  <c r="Z34" i="2"/>
  <c r="AB34" i="2" s="1"/>
  <c r="N38" i="2"/>
  <c r="Z40" i="2"/>
  <c r="AB40" i="2" s="1"/>
  <c r="J44" i="2"/>
  <c r="Z44" i="2"/>
  <c r="AB44" i="2" s="1"/>
  <c r="AD79" i="2"/>
  <c r="AB93" i="2"/>
  <c r="AD93" i="2" s="1"/>
  <c r="AB95" i="2"/>
  <c r="AD95" i="2" s="1"/>
  <c r="Z22" i="2"/>
  <c r="AB22" i="2" s="1"/>
  <c r="AD22" i="2" s="1"/>
  <c r="Z23" i="2"/>
  <c r="AB23" i="2" s="1"/>
  <c r="Z30" i="2"/>
  <c r="AB30" i="2" s="1"/>
  <c r="AD30" i="2" s="1"/>
  <c r="Z31" i="2"/>
  <c r="AB31" i="2" s="1"/>
  <c r="Z37" i="2"/>
  <c r="AB37" i="2" s="1"/>
  <c r="AD37" i="2" s="1"/>
  <c r="Z38" i="2"/>
  <c r="AB38" i="2" s="1"/>
  <c r="AD94" i="2"/>
  <c r="J14" i="2"/>
  <c r="Z7" i="2"/>
  <c r="AB7" i="2" s="1"/>
  <c r="Z15" i="2"/>
  <c r="AB15" i="2" s="1"/>
  <c r="N6" i="2"/>
  <c r="J8" i="2"/>
  <c r="AA8" i="2"/>
  <c r="Z9" i="2"/>
  <c r="AB9" i="2" s="1"/>
  <c r="J12" i="2"/>
  <c r="AA12" i="2"/>
  <c r="AB12" i="2" s="1"/>
  <c r="Z13" i="2"/>
  <c r="AB13" i="2" s="1"/>
  <c r="AD13" i="2" s="1"/>
  <c r="J16" i="2"/>
  <c r="AA16" i="2"/>
  <c r="Z17" i="2"/>
  <c r="AB17" i="2" s="1"/>
  <c r="AD17" i="2" s="1"/>
  <c r="Z19" i="2"/>
  <c r="AB19" i="2" s="1"/>
  <c r="J33" i="2"/>
  <c r="J40" i="2"/>
  <c r="Z41" i="2"/>
  <c r="AB41" i="2" s="1"/>
  <c r="N42" i="2"/>
  <c r="AD46" i="2"/>
  <c r="J48" i="2"/>
  <c r="Z49" i="2"/>
  <c r="AB49" i="2" s="1"/>
  <c r="AD49" i="2" s="1"/>
  <c r="N50" i="2"/>
  <c r="AD54" i="2"/>
  <c r="AB60" i="2"/>
  <c r="Z11" i="2"/>
  <c r="AB11" i="2" s="1"/>
  <c r="AD11" i="2" s="1"/>
  <c r="O5" i="2"/>
  <c r="K5" i="2"/>
  <c r="J6" i="2"/>
  <c r="Z6" i="2"/>
  <c r="N10" i="2"/>
  <c r="N14" i="2"/>
  <c r="N18" i="2"/>
  <c r="N20" i="2"/>
  <c r="J27" i="2"/>
  <c r="Z28" i="2"/>
  <c r="AB28" i="2" s="1"/>
  <c r="N29" i="2"/>
  <c r="Z35" i="2"/>
  <c r="AB35" i="2" s="1"/>
  <c r="AD35" i="2" s="1"/>
  <c r="N36" i="2"/>
  <c r="AD40" i="2"/>
  <c r="J42" i="2"/>
  <c r="Z43" i="2"/>
  <c r="AB43" i="2" s="1"/>
  <c r="AD43" i="2" s="1"/>
  <c r="N44" i="2"/>
  <c r="J50" i="2"/>
  <c r="Z51" i="2"/>
  <c r="AB51" i="2" s="1"/>
  <c r="N52" i="2"/>
  <c r="AB64" i="2"/>
  <c r="X5" i="2"/>
  <c r="N12" i="2"/>
  <c r="N16" i="2"/>
  <c r="AD20" i="2"/>
  <c r="J23" i="2"/>
  <c r="Z24" i="2"/>
  <c r="AB24" i="2" s="1"/>
  <c r="N25" i="2"/>
  <c r="AD29" i="2"/>
  <c r="J31" i="2"/>
  <c r="Z32" i="2"/>
  <c r="AB32" i="2" s="1"/>
  <c r="AD32" i="2" s="1"/>
  <c r="N33" i="2"/>
  <c r="J38" i="2"/>
  <c r="Z39" i="2"/>
  <c r="AB39" i="2" s="1"/>
  <c r="AD39" i="2" s="1"/>
  <c r="N40" i="2"/>
  <c r="AD44" i="2"/>
  <c r="J46" i="2"/>
  <c r="Z47" i="2"/>
  <c r="AB47" i="2" s="1"/>
  <c r="N48" i="2"/>
  <c r="J54" i="2"/>
  <c r="Z55" i="2"/>
  <c r="AB55" i="2" s="1"/>
  <c r="AD55" i="2" s="1"/>
  <c r="N60" i="2"/>
  <c r="N62" i="2"/>
  <c r="N64" i="2"/>
  <c r="N66" i="2"/>
  <c r="N56" i="2"/>
  <c r="J58" i="2"/>
  <c r="Z59" i="2"/>
  <c r="AB59" i="2" s="1"/>
  <c r="J60" i="2"/>
  <c r="Z61" i="2"/>
  <c r="AB61" i="2" s="1"/>
  <c r="J62" i="2"/>
  <c r="Z63" i="2"/>
  <c r="AB63" i="2" s="1"/>
  <c r="AD63" i="2" s="1"/>
  <c r="J64" i="2"/>
  <c r="Z65" i="2"/>
  <c r="AB65" i="2" s="1"/>
  <c r="AD65" i="2" s="1"/>
  <c r="AB72" i="2"/>
  <c r="J56" i="2"/>
  <c r="Z56" i="2"/>
  <c r="AB56" i="2" s="1"/>
  <c r="Z67" i="2"/>
  <c r="AB67" i="2" s="1"/>
  <c r="AD67" i="2" s="1"/>
  <c r="Z69" i="2"/>
  <c r="AB69" i="2" s="1"/>
  <c r="Z71" i="2"/>
  <c r="AB71" i="2" s="1"/>
  <c r="AD71" i="2" s="1"/>
  <c r="Z73" i="2"/>
  <c r="AB73" i="2" s="1"/>
  <c r="Z85" i="2"/>
  <c r="AB85" i="2" s="1"/>
  <c r="AD62" i="2"/>
  <c r="AD68" i="2"/>
  <c r="N86" i="2"/>
  <c r="N87" i="2"/>
  <c r="N88" i="2"/>
  <c r="N89" i="2"/>
  <c r="N90" i="2"/>
  <c r="N91" i="2"/>
  <c r="N92" i="2"/>
  <c r="AD80" i="2"/>
  <c r="AD82" i="2"/>
  <c r="J86" i="2"/>
  <c r="Z86" i="2"/>
  <c r="AB86" i="2" s="1"/>
  <c r="AD86" i="2" s="1"/>
  <c r="J87" i="2"/>
  <c r="Z87" i="2"/>
  <c r="AB87" i="2" s="1"/>
  <c r="AD87" i="2" s="1"/>
  <c r="J88" i="2"/>
  <c r="Z88" i="2"/>
  <c r="AB88" i="2" s="1"/>
  <c r="AD88" i="2" s="1"/>
  <c r="J89" i="2"/>
  <c r="Z89" i="2"/>
  <c r="AB89" i="2" s="1"/>
  <c r="J90" i="2"/>
  <c r="Z90" i="2"/>
  <c r="AB90" i="2" s="1"/>
  <c r="J91" i="2"/>
  <c r="Z91" i="2"/>
  <c r="AB91" i="2" s="1"/>
  <c r="J92" i="2"/>
  <c r="Z92" i="2"/>
  <c r="AB92" i="2" s="1"/>
  <c r="AD92" i="2" s="1"/>
  <c r="AB110" i="2"/>
  <c r="N84" i="2"/>
  <c r="AB111" i="2"/>
  <c r="Z108" i="2"/>
  <c r="AB108" i="2" s="1"/>
  <c r="Z112" i="2"/>
  <c r="AB112" i="2" s="1"/>
  <c r="AD107" i="2"/>
  <c r="AD59" i="2" l="1"/>
  <c r="AD52" i="2"/>
  <c r="AD89" i="2"/>
  <c r="AD76" i="2"/>
  <c r="AD98" i="2"/>
  <c r="AD78" i="2"/>
  <c r="AD31" i="2"/>
  <c r="AD45" i="2"/>
  <c r="AD91" i="2"/>
  <c r="AD69" i="2"/>
  <c r="AD26" i="2"/>
  <c r="AD85" i="2"/>
  <c r="AD61" i="2"/>
  <c r="AD36" i="2"/>
  <c r="AD24" i="2"/>
  <c r="AD48" i="2"/>
  <c r="AD28" i="2"/>
  <c r="AB16" i="2"/>
  <c r="AD16" i="2" s="1"/>
  <c r="AD12" i="2"/>
  <c r="AD23" i="2"/>
  <c r="AD53" i="2"/>
  <c r="AD105" i="2"/>
  <c r="AD97" i="2"/>
  <c r="AD81" i="2"/>
  <c r="AD101" i="2"/>
  <c r="AD38" i="2"/>
  <c r="AD90" i="2"/>
  <c r="AD47" i="2"/>
  <c r="AD41" i="2"/>
  <c r="AD9" i="2"/>
  <c r="AD15" i="2"/>
  <c r="AD103" i="2"/>
  <c r="AD99" i="2"/>
  <c r="AD18" i="2"/>
  <c r="AD51" i="2"/>
  <c r="AD25" i="2"/>
  <c r="AD19" i="2"/>
  <c r="AD50" i="2"/>
  <c r="AD10" i="2"/>
  <c r="AD60" i="2"/>
  <c r="R5" i="2"/>
  <c r="AA5" i="2"/>
  <c r="Y5" i="2"/>
  <c r="AD34" i="2"/>
  <c r="AD64" i="2"/>
  <c r="Z5" i="2"/>
  <c r="AB6" i="2"/>
  <c r="N5" i="2"/>
  <c r="AD56" i="2"/>
  <c r="AD70" i="2"/>
  <c r="J5" i="2"/>
  <c r="AD66" i="2"/>
  <c r="AD72" i="2"/>
  <c r="AD58" i="2"/>
  <c r="AD7" i="2"/>
  <c r="AB8" i="2"/>
  <c r="AD8" i="2" s="1"/>
  <c r="AB5" i="2" l="1"/>
  <c r="AD6" i="2"/>
</calcChain>
</file>

<file path=xl/comments1.xml><?xml version="1.0" encoding="utf-8"?>
<comments xmlns="http://schemas.openxmlformats.org/spreadsheetml/2006/main">
  <authors>
    <author>作者</author>
  </authors>
  <commentList>
    <comment ref="AC24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红色为灌区无上报资金意愿的</t>
        </r>
      </text>
    </comment>
    <comment ref="AC66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红色为灌区无上报资金意愿的</t>
        </r>
      </text>
    </comment>
    <comment ref="AC87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红色为灌区无上报资金意愿的</t>
        </r>
      </text>
    </comment>
    <comment ref="AC93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红色为灌区无上报资金意愿的</t>
        </r>
      </text>
    </comment>
  </commentList>
</comments>
</file>

<file path=xl/sharedStrings.xml><?xml version="1.0" encoding="utf-8"?>
<sst xmlns="http://schemas.openxmlformats.org/spreadsheetml/2006/main" count="597" uniqueCount="173">
  <si>
    <t>序号</t>
  </si>
  <si>
    <t>灌区名称</t>
  </si>
  <si>
    <t>所在县市</t>
  </si>
  <si>
    <t>灌区类型</t>
    <phoneticPr fontId="3" type="noConversion"/>
  </si>
  <si>
    <t>骨干与末级渠系分界点</t>
  </si>
  <si>
    <t>取（分）水口数量（处）</t>
  </si>
  <si>
    <t>现已安装计量设施数量（处）</t>
  </si>
  <si>
    <t>计划安装计量设施数量（处）</t>
  </si>
  <si>
    <t>计量方式（自动/手动）</t>
  </si>
  <si>
    <t>计划投资合计（万元）</t>
  </si>
  <si>
    <t>建设计划（万元）</t>
  </si>
  <si>
    <t>支口（√/-）</t>
  </si>
  <si>
    <t>斗口（√/-）</t>
  </si>
  <si>
    <t>渠首及干渠口</t>
  </si>
  <si>
    <t>支渠口</t>
  </si>
  <si>
    <t>斗渠口</t>
  </si>
  <si>
    <t>小计</t>
  </si>
  <si>
    <t>2021-2022年</t>
    <phoneticPr fontId="3" type="noConversion"/>
  </si>
  <si>
    <t>2023-2025年</t>
    <phoneticPr fontId="3" type="noConversion"/>
  </si>
  <si>
    <t>吉林省合计</t>
  </si>
  <si>
    <t>大安灌区</t>
  </si>
  <si>
    <t>大安市</t>
  </si>
  <si>
    <t>大型灌区</t>
  </si>
  <si>
    <t>洮儿河灌区</t>
  </si>
  <si>
    <t>前郭灌区</t>
  </si>
  <si>
    <t>前郭县</t>
  </si>
  <si>
    <t>松城灌区</t>
  </si>
  <si>
    <t>农安县</t>
  </si>
  <si>
    <t>松榆灌区</t>
  </si>
  <si>
    <t>榆树市</t>
  </si>
  <si>
    <t>永舒榆灌区</t>
  </si>
  <si>
    <t>吉林市</t>
  </si>
  <si>
    <t>五家子灌区</t>
  </si>
  <si>
    <t>镇赉县</t>
  </si>
  <si>
    <t>松沐灌区</t>
  </si>
  <si>
    <t>德惠市</t>
  </si>
  <si>
    <t>海龙灌区</t>
  </si>
  <si>
    <t>梅河口市</t>
  </si>
  <si>
    <t>白沙滩灌区</t>
  </si>
  <si>
    <t>饮马河灌区</t>
  </si>
  <si>
    <t>梨树灌区</t>
  </si>
  <si>
    <t>梨树县</t>
  </si>
  <si>
    <t>四方坨子灌区</t>
  </si>
  <si>
    <t>重点中型</t>
  </si>
  <si>
    <t>星星哨灌区</t>
  </si>
  <si>
    <t>永吉县</t>
  </si>
  <si>
    <t>下岱吉灌区</t>
  </si>
  <si>
    <t>扶余县</t>
  </si>
  <si>
    <t>拉林灌区</t>
  </si>
  <si>
    <t>三通河灌区</t>
  </si>
  <si>
    <t>辉南县</t>
  </si>
  <si>
    <t>海兰河灌区</t>
  </si>
  <si>
    <t>和龙市</t>
  </si>
  <si>
    <t>珲春灌区</t>
  </si>
  <si>
    <t>珲春市</t>
  </si>
  <si>
    <t>秦家屯灌区</t>
  </si>
  <si>
    <t>公主岭市</t>
  </si>
  <si>
    <t>月亮泡东灌区</t>
  </si>
  <si>
    <t>小城子灌区（舒兰）</t>
  </si>
  <si>
    <t>舒兰市</t>
  </si>
  <si>
    <t>一统河灌区</t>
  </si>
  <si>
    <t>土城子灌区</t>
  </si>
  <si>
    <t>吉林市昌邑区</t>
  </si>
  <si>
    <t>黄河灌区</t>
  </si>
  <si>
    <t>磐石市</t>
  </si>
  <si>
    <t>亮甲山灌区</t>
  </si>
  <si>
    <t>塔虎城灌区</t>
  </si>
  <si>
    <t>双山灌区</t>
  </si>
  <si>
    <t>双辽市</t>
  </si>
  <si>
    <t>松其灌区</t>
  </si>
  <si>
    <t>朝阳川灌区</t>
  </si>
  <si>
    <t>延吉市</t>
  </si>
  <si>
    <t>九站灌区</t>
  </si>
  <si>
    <t>新安灌区(呼兰河）</t>
  </si>
  <si>
    <t>南崴子灌区</t>
  </si>
  <si>
    <t>百草沟灌区</t>
  </si>
  <si>
    <t>汪清县</t>
  </si>
  <si>
    <t>海兰灌区</t>
  </si>
  <si>
    <t>龙井市</t>
  </si>
  <si>
    <t>一般中型</t>
  </si>
  <si>
    <t>大兴沟灌区</t>
  </si>
  <si>
    <t>蛤蟆河灌区</t>
  </si>
  <si>
    <t>龙凤灌区</t>
  </si>
  <si>
    <t>蛟河市</t>
  </si>
  <si>
    <t>双阳水库灌区</t>
  </si>
  <si>
    <t>和平灌区</t>
  </si>
  <si>
    <t>柳河县</t>
  </si>
  <si>
    <t>万宝灌区（德惠）</t>
    <phoneticPr fontId="3" type="noConversion"/>
  </si>
  <si>
    <t>天桥岭灌区</t>
  </si>
  <si>
    <t>松坡灌区</t>
  </si>
  <si>
    <t>金马灌区</t>
  </si>
  <si>
    <t>玉皇庙水库灌区</t>
  </si>
  <si>
    <t>廉明灌区</t>
  </si>
  <si>
    <t>柳杨灌区</t>
  </si>
  <si>
    <t>沙河灌区</t>
  </si>
  <si>
    <t>敦化市</t>
  </si>
  <si>
    <t>庆丰灌区</t>
  </si>
  <si>
    <t>罗子沟灌区</t>
  </si>
  <si>
    <t>朝阳灌区</t>
  </si>
  <si>
    <t>碾子沟灌区</t>
  </si>
  <si>
    <t>官马灌区</t>
  </si>
  <si>
    <t>杨大城子灌区</t>
  </si>
  <si>
    <t>七间房灌区</t>
  </si>
  <si>
    <t>延青灌区</t>
  </si>
  <si>
    <t>胖头沟水库灌区</t>
  </si>
  <si>
    <t>吉林市船营区</t>
  </si>
  <si>
    <t>双杨树水库灌区</t>
  </si>
  <si>
    <t>桦甸市</t>
  </si>
  <si>
    <t>大绥河水库灌区</t>
  </si>
  <si>
    <t>五一灌区（二道）</t>
  </si>
  <si>
    <t>额穆灌区</t>
  </si>
  <si>
    <t>汪清灌区</t>
  </si>
  <si>
    <t>牛头山灌区</t>
  </si>
  <si>
    <t>敬信镇灌区</t>
  </si>
  <si>
    <t>太平池灌区</t>
  </si>
  <si>
    <t>二道灌区</t>
  </si>
  <si>
    <t>吉林市丰满区</t>
  </si>
  <si>
    <t>智新灌区</t>
  </si>
  <si>
    <t>庙岭灌区</t>
  </si>
  <si>
    <t>亚吉灌区</t>
  </si>
  <si>
    <t>红旗灌区</t>
  </si>
  <si>
    <t>石塘水库灌区</t>
  </si>
  <si>
    <t>响水灌区</t>
  </si>
  <si>
    <t>上河湾灌区</t>
  </si>
  <si>
    <t>时家店灌区</t>
  </si>
  <si>
    <t>横道河灌区</t>
  </si>
  <si>
    <t>东丰县</t>
  </si>
  <si>
    <t>明月灌区</t>
  </si>
  <si>
    <t>安图县</t>
  </si>
  <si>
    <t>石门灌区（安图）</t>
    <phoneticPr fontId="3" type="noConversion"/>
  </si>
  <si>
    <t>万宝灌区（安图）</t>
    <phoneticPr fontId="3" type="noConversion"/>
  </si>
  <si>
    <t>于家水库灌区</t>
    <phoneticPr fontId="3" type="noConversion"/>
  </si>
  <si>
    <t>苏家岗水库灌区</t>
  </si>
  <si>
    <t>东江灌区</t>
  </si>
  <si>
    <t>通化县</t>
  </si>
  <si>
    <t>欢欣岭灌区</t>
    <phoneticPr fontId="3" type="noConversion"/>
  </si>
  <si>
    <t>伊通县</t>
  </si>
  <si>
    <t>新安水库灌区</t>
  </si>
  <si>
    <t>寿山灌区</t>
  </si>
  <si>
    <t>范家灌区</t>
  </si>
  <si>
    <t>三联灌区</t>
  </si>
  <si>
    <t>贤儒灌区</t>
  </si>
  <si>
    <t>解放灌区</t>
  </si>
  <si>
    <t>石门灌区（伊通）</t>
    <phoneticPr fontId="3" type="noConversion"/>
  </si>
  <si>
    <t>罗卜地灌区</t>
  </si>
  <si>
    <t>关门砬子灌区</t>
  </si>
  <si>
    <t>英额布灌区</t>
  </si>
  <si>
    <t>小城灌区</t>
  </si>
  <si>
    <t>磐海灌区</t>
  </si>
  <si>
    <t>东光灌区</t>
  </si>
  <si>
    <t>太平灌区</t>
  </si>
  <si>
    <t>谢家店灌区</t>
  </si>
  <si>
    <t>郭大院灌区</t>
  </si>
  <si>
    <t>黄泥河灌区</t>
  </si>
  <si>
    <t>五一灌区</t>
  </si>
  <si>
    <t>向阳水库灌区</t>
  </si>
  <si>
    <t>鸡冠灌区</t>
  </si>
  <si>
    <t>春阳灌区</t>
  </si>
  <si>
    <t>黑顶子水库灌区</t>
  </si>
  <si>
    <t>全胜灌区</t>
  </si>
  <si>
    <t>黑石灌区</t>
    <phoneticPr fontId="3" type="noConversion"/>
  </si>
  <si>
    <t>敦化市</t>
    <phoneticPr fontId="3" type="noConversion"/>
  </si>
  <si>
    <t>一般中型</t>
    <phoneticPr fontId="3" type="noConversion"/>
  </si>
  <si>
    <t>附件1</t>
    <phoneticPr fontId="3" type="noConversion"/>
  </si>
  <si>
    <t>白城市</t>
    <phoneticPr fontId="3" type="noConversion"/>
  </si>
  <si>
    <t>九台区</t>
    <phoneticPr fontId="3" type="noConversion"/>
  </si>
  <si>
    <t>双阳区</t>
    <phoneticPr fontId="3" type="noConversion"/>
  </si>
  <si>
    <t>双阳区</t>
    <phoneticPr fontId="3" type="noConversion"/>
  </si>
  <si>
    <t>大屯灌区</t>
    <phoneticPr fontId="3" type="noConversion"/>
  </si>
  <si>
    <t>月亮泡灌区</t>
    <phoneticPr fontId="3" type="noConversion"/>
  </si>
  <si>
    <t>自动</t>
  </si>
  <si>
    <t>手动</t>
  </si>
  <si>
    <t>吉林省大中型灌区计量设施建设计划灌区名单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</si>
</sst>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4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rgb="FF000000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right" vertical="center" wrapText="1"/>
    </xf>
    <xf numFmtId="1" fontId="0" fillId="0" borderId="0" xfId="0" applyNumberFormat="1" applyFill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>
      <alignment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_Sheet1" xfId="1"/>
    <cellStyle name="常规_附件2附表1大型灌区节水改造基本情况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&#24180;/&#27700;&#20215;&#25913;&#38761;2020/2020&#24180;&#24635;&#32467;/&#21513;&#26519;&#30465;&#22823;&#20013;&#22411;&#28748;&#21306;&#35745;&#37327;&#35774;&#26045;&#29616;&#29366;&#21450;&#24314;&#35758;&#38656;&#27714;&#24773;&#20917;&#32479;&#35745;&#34920;2020110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县市排序"/>
      <sheetName val="灌区排序"/>
      <sheetName val="吉林省"/>
      <sheetName val="大型"/>
      <sheetName val="扣减十四五"/>
      <sheetName val="县市排序 带小计"/>
      <sheetName val="Sheet3"/>
    </sheetNames>
    <sheetDataSet>
      <sheetData sheetId="0">
        <row r="5">
          <cell r="B5" t="str">
            <v>明月灌区</v>
          </cell>
          <cell r="C5" t="str">
            <v>安图县</v>
          </cell>
          <cell r="D5" t="str">
            <v>√</v>
          </cell>
          <cell r="F5">
            <v>31</v>
          </cell>
          <cell r="G5">
            <v>133</v>
          </cell>
          <cell r="I5">
            <v>164</v>
          </cell>
          <cell r="M5">
            <v>0</v>
          </cell>
          <cell r="N5">
            <v>31</v>
          </cell>
          <cell r="O5">
            <v>133</v>
          </cell>
          <cell r="Q5">
            <v>164</v>
          </cell>
          <cell r="R5" t="str">
            <v>自动</v>
          </cell>
          <cell r="S5" t="str">
            <v>自动</v>
          </cell>
          <cell r="U5">
            <v>155</v>
          </cell>
          <cell r="V5">
            <v>665</v>
          </cell>
          <cell r="X5">
            <v>820</v>
          </cell>
          <cell r="Y5">
            <v>368</v>
          </cell>
          <cell r="Z5">
            <v>665</v>
          </cell>
          <cell r="AD5">
            <v>1033</v>
          </cell>
        </row>
        <row r="6">
          <cell r="B6" t="str">
            <v>石门灌区（安图）</v>
          </cell>
          <cell r="C6" t="str">
            <v>安图县</v>
          </cell>
          <cell r="D6" t="str">
            <v>√</v>
          </cell>
          <cell r="F6">
            <v>13</v>
          </cell>
          <cell r="G6">
            <v>75</v>
          </cell>
          <cell r="I6">
            <v>88</v>
          </cell>
          <cell r="M6">
            <v>0</v>
          </cell>
          <cell r="N6">
            <v>13</v>
          </cell>
          <cell r="O6">
            <v>75</v>
          </cell>
          <cell r="Q6">
            <v>88</v>
          </cell>
          <cell r="R6" t="str">
            <v>自动</v>
          </cell>
          <cell r="S6" t="str">
            <v>自动</v>
          </cell>
          <cell r="U6">
            <v>65</v>
          </cell>
          <cell r="V6">
            <v>370</v>
          </cell>
          <cell r="X6">
            <v>435</v>
          </cell>
          <cell r="Y6">
            <v>155</v>
          </cell>
          <cell r="Z6">
            <v>225</v>
          </cell>
          <cell r="AD6">
            <v>380</v>
          </cell>
        </row>
        <row r="7">
          <cell r="B7" t="str">
            <v>万宝灌区（安图）</v>
          </cell>
          <cell r="C7" t="str">
            <v>安图县</v>
          </cell>
          <cell r="D7" t="str">
            <v>√</v>
          </cell>
          <cell r="F7">
            <v>2</v>
          </cell>
          <cell r="G7">
            <v>13</v>
          </cell>
          <cell r="I7">
            <v>15</v>
          </cell>
          <cell r="M7">
            <v>0</v>
          </cell>
          <cell r="N7">
            <v>2</v>
          </cell>
          <cell r="O7">
            <v>13</v>
          </cell>
          <cell r="Q7">
            <v>15</v>
          </cell>
          <cell r="R7" t="str">
            <v>自动</v>
          </cell>
          <cell r="S7" t="str">
            <v>自动</v>
          </cell>
          <cell r="U7">
            <v>10</v>
          </cell>
          <cell r="V7">
            <v>65</v>
          </cell>
          <cell r="X7">
            <v>75</v>
          </cell>
          <cell r="Y7">
            <v>10</v>
          </cell>
          <cell r="Z7">
            <v>65</v>
          </cell>
          <cell r="AD7">
            <v>75</v>
          </cell>
        </row>
        <row r="8">
          <cell r="B8" t="str">
            <v>白沙滩灌区</v>
          </cell>
          <cell r="C8" t="str">
            <v>白城市</v>
          </cell>
          <cell r="D8" t="str">
            <v>√</v>
          </cell>
          <cell r="F8">
            <v>5</v>
          </cell>
          <cell r="G8">
            <v>208</v>
          </cell>
          <cell r="H8">
            <v>0</v>
          </cell>
          <cell r="I8">
            <v>213</v>
          </cell>
          <cell r="J8">
            <v>5</v>
          </cell>
          <cell r="K8">
            <v>122</v>
          </cell>
          <cell r="L8">
            <v>0</v>
          </cell>
          <cell r="M8">
            <v>127</v>
          </cell>
          <cell r="N8">
            <v>0</v>
          </cell>
          <cell r="O8">
            <v>86</v>
          </cell>
          <cell r="P8">
            <v>0</v>
          </cell>
          <cell r="Q8">
            <v>86</v>
          </cell>
          <cell r="S8" t="str">
            <v>自动</v>
          </cell>
          <cell r="U8">
            <v>0</v>
          </cell>
          <cell r="V8">
            <v>344</v>
          </cell>
          <cell r="W8">
            <v>0</v>
          </cell>
          <cell r="X8">
            <v>344</v>
          </cell>
          <cell r="Y8">
            <v>200</v>
          </cell>
          <cell r="Z8">
            <v>144</v>
          </cell>
          <cell r="AA8">
            <v>0</v>
          </cell>
          <cell r="AB8">
            <v>0</v>
          </cell>
          <cell r="AC8">
            <v>0</v>
          </cell>
          <cell r="AD8">
            <v>344</v>
          </cell>
        </row>
        <row r="9">
          <cell r="B9" t="str">
            <v>洮儿河灌区</v>
          </cell>
          <cell r="C9" t="str">
            <v>白城市</v>
          </cell>
          <cell r="D9" t="str">
            <v>√</v>
          </cell>
          <cell r="F9">
            <v>15</v>
          </cell>
          <cell r="G9">
            <v>120</v>
          </cell>
          <cell r="H9">
            <v>0</v>
          </cell>
          <cell r="I9">
            <v>135</v>
          </cell>
          <cell r="J9">
            <v>14</v>
          </cell>
          <cell r="K9">
            <v>35</v>
          </cell>
          <cell r="L9">
            <v>0</v>
          </cell>
          <cell r="M9">
            <v>49</v>
          </cell>
          <cell r="N9">
            <v>1</v>
          </cell>
          <cell r="O9">
            <v>85</v>
          </cell>
          <cell r="P9">
            <v>0</v>
          </cell>
          <cell r="Q9">
            <v>86</v>
          </cell>
          <cell r="R9" t="str">
            <v>自动</v>
          </cell>
          <cell r="S9" t="str">
            <v>自动</v>
          </cell>
          <cell r="U9">
            <v>5</v>
          </cell>
          <cell r="V9">
            <v>340</v>
          </cell>
          <cell r="W9">
            <v>0</v>
          </cell>
          <cell r="X9">
            <v>345</v>
          </cell>
          <cell r="Y9">
            <v>125</v>
          </cell>
          <cell r="Z9">
            <v>80</v>
          </cell>
          <cell r="AA9">
            <v>60</v>
          </cell>
          <cell r="AB9">
            <v>40</v>
          </cell>
          <cell r="AC9">
            <v>40</v>
          </cell>
          <cell r="AD9">
            <v>345</v>
          </cell>
        </row>
        <row r="10">
          <cell r="B10" t="str">
            <v>五家子灌区</v>
          </cell>
          <cell r="C10" t="str">
            <v>白城市</v>
          </cell>
          <cell r="E10" t="str">
            <v>√</v>
          </cell>
          <cell r="F10">
            <v>9</v>
          </cell>
          <cell r="G10">
            <v>35</v>
          </cell>
          <cell r="H10">
            <v>105</v>
          </cell>
          <cell r="I10">
            <v>149</v>
          </cell>
          <cell r="J10">
            <v>9</v>
          </cell>
          <cell r="K10">
            <v>27</v>
          </cell>
          <cell r="L10">
            <v>28</v>
          </cell>
          <cell r="M10">
            <v>64</v>
          </cell>
          <cell r="N10">
            <v>7</v>
          </cell>
          <cell r="O10">
            <v>8</v>
          </cell>
          <cell r="P10">
            <v>77</v>
          </cell>
          <cell r="Q10">
            <v>92</v>
          </cell>
          <cell r="R10" t="str">
            <v>自动</v>
          </cell>
          <cell r="S10" t="str">
            <v>自动</v>
          </cell>
          <cell r="T10" t="str">
            <v>自动</v>
          </cell>
          <cell r="U10">
            <v>35</v>
          </cell>
          <cell r="V10">
            <v>24</v>
          </cell>
          <cell r="W10">
            <v>110</v>
          </cell>
          <cell r="X10">
            <v>169</v>
          </cell>
          <cell r="Y10">
            <v>50</v>
          </cell>
          <cell r="Z10">
            <v>30</v>
          </cell>
          <cell r="AA10">
            <v>30</v>
          </cell>
          <cell r="AB10">
            <v>30</v>
          </cell>
          <cell r="AC10">
            <v>29</v>
          </cell>
          <cell r="AD10">
            <v>169</v>
          </cell>
        </row>
        <row r="11">
          <cell r="B11" t="str">
            <v>大安灌区</v>
          </cell>
          <cell r="C11" t="str">
            <v>大安市</v>
          </cell>
          <cell r="D11" t="str">
            <v>√</v>
          </cell>
          <cell r="F11">
            <v>5</v>
          </cell>
          <cell r="G11">
            <v>33</v>
          </cell>
          <cell r="H11">
            <v>162</v>
          </cell>
          <cell r="I11">
            <v>200</v>
          </cell>
          <cell r="J11">
            <v>5</v>
          </cell>
          <cell r="K11">
            <v>33</v>
          </cell>
          <cell r="L11">
            <v>7</v>
          </cell>
          <cell r="M11">
            <v>45</v>
          </cell>
          <cell r="N11">
            <v>5</v>
          </cell>
          <cell r="O11">
            <v>33</v>
          </cell>
          <cell r="P11">
            <v>162</v>
          </cell>
          <cell r="Q11">
            <v>200</v>
          </cell>
          <cell r="R11" t="str">
            <v>自动</v>
          </cell>
          <cell r="S11" t="str">
            <v>自动</v>
          </cell>
          <cell r="T11" t="str">
            <v>自动</v>
          </cell>
          <cell r="U11">
            <v>50</v>
          </cell>
          <cell r="V11">
            <v>330</v>
          </cell>
          <cell r="W11">
            <v>1620</v>
          </cell>
          <cell r="X11">
            <v>2000</v>
          </cell>
          <cell r="Y11">
            <v>380</v>
          </cell>
          <cell r="Z11">
            <v>1620</v>
          </cell>
          <cell r="AD11">
            <v>2000</v>
          </cell>
        </row>
        <row r="12">
          <cell r="B12" t="str">
            <v>月亮泡东灌区</v>
          </cell>
          <cell r="C12" t="str">
            <v>大安市</v>
          </cell>
          <cell r="E12" t="str">
            <v>√</v>
          </cell>
          <cell r="F12">
            <v>3</v>
          </cell>
          <cell r="G12">
            <v>21</v>
          </cell>
          <cell r="H12">
            <v>68</v>
          </cell>
          <cell r="I12">
            <v>92</v>
          </cell>
          <cell r="M12">
            <v>0</v>
          </cell>
          <cell r="N12">
            <v>3</v>
          </cell>
          <cell r="O12">
            <v>21</v>
          </cell>
          <cell r="P12">
            <v>68</v>
          </cell>
          <cell r="Q12">
            <v>92</v>
          </cell>
          <cell r="R12" t="str">
            <v>自动</v>
          </cell>
          <cell r="S12" t="str">
            <v>自动</v>
          </cell>
          <cell r="T12" t="str">
            <v>自动</v>
          </cell>
          <cell r="U12">
            <v>15</v>
          </cell>
          <cell r="V12">
            <v>105</v>
          </cell>
          <cell r="W12">
            <v>340</v>
          </cell>
          <cell r="X12">
            <v>460</v>
          </cell>
          <cell r="Y12">
            <v>60</v>
          </cell>
          <cell r="Z12">
            <v>60</v>
          </cell>
          <cell r="AA12">
            <v>110</v>
          </cell>
          <cell r="AB12">
            <v>110</v>
          </cell>
          <cell r="AC12">
            <v>120</v>
          </cell>
          <cell r="AD12">
            <v>460</v>
          </cell>
        </row>
        <row r="13">
          <cell r="B13" t="str">
            <v>松沐灌区</v>
          </cell>
          <cell r="C13" t="str">
            <v>德惠市</v>
          </cell>
          <cell r="D13" t="str">
            <v>√</v>
          </cell>
          <cell r="F13">
            <v>11</v>
          </cell>
          <cell r="G13">
            <v>176</v>
          </cell>
          <cell r="I13">
            <v>187</v>
          </cell>
          <cell r="J13">
            <v>7</v>
          </cell>
          <cell r="K13">
            <v>22</v>
          </cell>
          <cell r="M13">
            <v>29</v>
          </cell>
          <cell r="N13">
            <v>2</v>
          </cell>
          <cell r="O13">
            <v>154</v>
          </cell>
          <cell r="Q13">
            <v>156</v>
          </cell>
          <cell r="R13" t="str">
            <v>自动</v>
          </cell>
          <cell r="S13" t="str">
            <v>自动</v>
          </cell>
          <cell r="U13">
            <v>10</v>
          </cell>
          <cell r="V13">
            <v>770</v>
          </cell>
          <cell r="X13">
            <v>780</v>
          </cell>
          <cell r="Y13">
            <v>300</v>
          </cell>
          <cell r="Z13">
            <v>200</v>
          </cell>
          <cell r="AA13">
            <v>100</v>
          </cell>
          <cell r="AB13">
            <v>100</v>
          </cell>
          <cell r="AC13">
            <v>80</v>
          </cell>
          <cell r="AD13">
            <v>780</v>
          </cell>
        </row>
        <row r="14">
          <cell r="B14" t="str">
            <v>万宝灌区（德惠）</v>
          </cell>
          <cell r="C14" t="str">
            <v>德惠市</v>
          </cell>
          <cell r="E14" t="str">
            <v>√</v>
          </cell>
          <cell r="F14">
            <v>1</v>
          </cell>
          <cell r="G14">
            <v>32</v>
          </cell>
          <cell r="H14">
            <v>88</v>
          </cell>
          <cell r="I14">
            <v>121</v>
          </cell>
          <cell r="K14">
            <v>16</v>
          </cell>
          <cell r="M14">
            <v>16</v>
          </cell>
          <cell r="N14">
            <v>1</v>
          </cell>
          <cell r="O14">
            <v>16</v>
          </cell>
          <cell r="P14">
            <v>88</v>
          </cell>
          <cell r="Q14">
            <v>105</v>
          </cell>
          <cell r="R14" t="str">
            <v>自动</v>
          </cell>
          <cell r="S14" t="str">
            <v>自动</v>
          </cell>
          <cell r="T14" t="str">
            <v>自动</v>
          </cell>
          <cell r="U14">
            <v>10</v>
          </cell>
          <cell r="V14">
            <v>160</v>
          </cell>
          <cell r="W14">
            <v>264</v>
          </cell>
          <cell r="X14">
            <v>434</v>
          </cell>
          <cell r="Y14">
            <v>260</v>
          </cell>
          <cell r="Z14">
            <v>160</v>
          </cell>
          <cell r="AA14">
            <v>14</v>
          </cell>
          <cell r="AD14">
            <v>434</v>
          </cell>
        </row>
        <row r="15">
          <cell r="B15" t="str">
            <v>七间房灌区</v>
          </cell>
          <cell r="C15" t="str">
            <v>德惠市</v>
          </cell>
          <cell r="D15" t="str">
            <v>√</v>
          </cell>
          <cell r="F15">
            <v>4</v>
          </cell>
          <cell r="G15">
            <v>119</v>
          </cell>
          <cell r="I15">
            <v>123</v>
          </cell>
          <cell r="J15">
            <v>2</v>
          </cell>
          <cell r="M15">
            <v>2</v>
          </cell>
          <cell r="N15">
            <v>2</v>
          </cell>
          <cell r="O15">
            <v>119</v>
          </cell>
          <cell r="Q15">
            <v>121</v>
          </cell>
          <cell r="R15" t="str">
            <v>自动</v>
          </cell>
          <cell r="S15" t="str">
            <v>自动</v>
          </cell>
          <cell r="U15">
            <v>15</v>
          </cell>
          <cell r="V15">
            <v>595</v>
          </cell>
          <cell r="X15">
            <v>610</v>
          </cell>
          <cell r="Y15">
            <v>305</v>
          </cell>
          <cell r="Z15">
            <v>305</v>
          </cell>
          <cell r="AD15">
            <v>610</v>
          </cell>
        </row>
        <row r="16">
          <cell r="B16" t="str">
            <v>横道河灌区</v>
          </cell>
          <cell r="C16" t="str">
            <v>东丰县</v>
          </cell>
          <cell r="D16" t="str">
            <v>√</v>
          </cell>
          <cell r="F16">
            <v>6</v>
          </cell>
          <cell r="G16">
            <v>220</v>
          </cell>
          <cell r="I16">
            <v>226</v>
          </cell>
          <cell r="M16">
            <v>0</v>
          </cell>
          <cell r="N16">
            <v>6</v>
          </cell>
          <cell r="O16">
            <v>220</v>
          </cell>
          <cell r="Q16">
            <v>226</v>
          </cell>
          <cell r="R16" t="str">
            <v>自动</v>
          </cell>
          <cell r="S16" t="str">
            <v>自动</v>
          </cell>
          <cell r="U16">
            <v>60</v>
          </cell>
          <cell r="V16">
            <v>440</v>
          </cell>
          <cell r="X16">
            <v>500</v>
          </cell>
          <cell r="Y16">
            <v>240</v>
          </cell>
          <cell r="Z16">
            <v>260</v>
          </cell>
          <cell r="AD16">
            <v>500</v>
          </cell>
        </row>
        <row r="17">
          <cell r="B17" t="str">
            <v>沙河灌区</v>
          </cell>
          <cell r="C17" t="str">
            <v>敦化市</v>
          </cell>
          <cell r="D17" t="str">
            <v>√</v>
          </cell>
          <cell r="F17">
            <v>4</v>
          </cell>
          <cell r="G17">
            <v>20</v>
          </cell>
          <cell r="I17">
            <v>24</v>
          </cell>
          <cell r="J17">
            <v>4</v>
          </cell>
          <cell r="K17">
            <v>2</v>
          </cell>
          <cell r="M17">
            <v>6</v>
          </cell>
          <cell r="O17">
            <v>18</v>
          </cell>
          <cell r="Q17">
            <v>18</v>
          </cell>
          <cell r="R17" t="str">
            <v>自动</v>
          </cell>
          <cell r="S17" t="str">
            <v>自动</v>
          </cell>
          <cell r="V17">
            <v>90</v>
          </cell>
          <cell r="X17">
            <v>90</v>
          </cell>
          <cell r="Y17">
            <v>30</v>
          </cell>
          <cell r="Z17">
            <v>60</v>
          </cell>
          <cell r="AD17">
            <v>90</v>
          </cell>
        </row>
        <row r="18">
          <cell r="B18" t="str">
            <v>额穆灌区</v>
          </cell>
          <cell r="C18" t="str">
            <v>敦化市</v>
          </cell>
          <cell r="D18" t="str">
            <v>√</v>
          </cell>
          <cell r="F18">
            <v>7</v>
          </cell>
          <cell r="G18">
            <v>30</v>
          </cell>
          <cell r="I18">
            <v>37</v>
          </cell>
          <cell r="M18">
            <v>0</v>
          </cell>
          <cell r="N18">
            <v>7</v>
          </cell>
          <cell r="O18">
            <v>30</v>
          </cell>
          <cell r="Q18">
            <v>37</v>
          </cell>
          <cell r="R18" t="str">
            <v>自动</v>
          </cell>
          <cell r="S18" t="str">
            <v>自动</v>
          </cell>
          <cell r="U18">
            <v>35</v>
          </cell>
          <cell r="V18">
            <v>150</v>
          </cell>
          <cell r="X18">
            <v>185</v>
          </cell>
          <cell r="Y18">
            <v>65</v>
          </cell>
          <cell r="Z18">
            <v>120</v>
          </cell>
          <cell r="AD18">
            <v>185</v>
          </cell>
        </row>
        <row r="19">
          <cell r="B19" t="str">
            <v>贤儒灌区</v>
          </cell>
          <cell r="C19" t="str">
            <v>敦化市</v>
          </cell>
          <cell r="D19" t="str">
            <v>√</v>
          </cell>
          <cell r="F19">
            <v>2</v>
          </cell>
          <cell r="G19">
            <v>19</v>
          </cell>
          <cell r="I19">
            <v>21</v>
          </cell>
          <cell r="M19">
            <v>0</v>
          </cell>
          <cell r="N19">
            <v>2</v>
          </cell>
          <cell r="O19">
            <v>19</v>
          </cell>
          <cell r="Q19">
            <v>21</v>
          </cell>
          <cell r="R19" t="str">
            <v>自动</v>
          </cell>
          <cell r="S19" t="str">
            <v>自动</v>
          </cell>
          <cell r="U19">
            <v>10</v>
          </cell>
          <cell r="V19">
            <v>95</v>
          </cell>
          <cell r="X19">
            <v>105</v>
          </cell>
          <cell r="Y19">
            <v>35</v>
          </cell>
          <cell r="Z19">
            <v>70</v>
          </cell>
          <cell r="AD19">
            <v>105</v>
          </cell>
        </row>
        <row r="20">
          <cell r="B20" t="str">
            <v>黑石灌区</v>
          </cell>
          <cell r="C20" t="str">
            <v>敦化市</v>
          </cell>
          <cell r="D20" t="str">
            <v>√</v>
          </cell>
          <cell r="F20">
            <v>2</v>
          </cell>
          <cell r="G20">
            <v>12</v>
          </cell>
          <cell r="I20">
            <v>14</v>
          </cell>
          <cell r="M20">
            <v>0</v>
          </cell>
          <cell r="N20">
            <v>2</v>
          </cell>
          <cell r="O20">
            <v>12</v>
          </cell>
          <cell r="Q20">
            <v>14</v>
          </cell>
          <cell r="R20" t="str">
            <v>自动</v>
          </cell>
          <cell r="S20" t="str">
            <v>自动</v>
          </cell>
          <cell r="U20">
            <v>10</v>
          </cell>
          <cell r="V20">
            <v>60</v>
          </cell>
          <cell r="X20">
            <v>70</v>
          </cell>
          <cell r="Y20">
            <v>30</v>
          </cell>
          <cell r="Z20">
            <v>40</v>
          </cell>
          <cell r="AD20">
            <v>70</v>
          </cell>
        </row>
        <row r="21">
          <cell r="B21" t="str">
            <v>下岱吉灌区</v>
          </cell>
          <cell r="C21" t="str">
            <v>扶余县</v>
          </cell>
          <cell r="E21" t="str">
            <v>√</v>
          </cell>
          <cell r="F21">
            <v>15</v>
          </cell>
          <cell r="G21">
            <v>75</v>
          </cell>
          <cell r="H21">
            <v>300</v>
          </cell>
          <cell r="I21">
            <v>390</v>
          </cell>
          <cell r="M21">
            <v>0</v>
          </cell>
          <cell r="N21">
            <v>15</v>
          </cell>
          <cell r="O21">
            <v>75</v>
          </cell>
          <cell r="P21">
            <v>300</v>
          </cell>
          <cell r="Q21">
            <v>390</v>
          </cell>
          <cell r="R21" t="str">
            <v>自动</v>
          </cell>
          <cell r="S21" t="str">
            <v>自动</v>
          </cell>
          <cell r="T21" t="str">
            <v>自动</v>
          </cell>
          <cell r="U21">
            <v>150</v>
          </cell>
          <cell r="V21">
            <v>375</v>
          </cell>
          <cell r="W21">
            <v>900</v>
          </cell>
          <cell r="X21">
            <v>1425</v>
          </cell>
          <cell r="Y21">
            <v>800</v>
          </cell>
          <cell r="Z21">
            <v>250</v>
          </cell>
          <cell r="AA21">
            <v>300</v>
          </cell>
          <cell r="AB21">
            <v>75</v>
          </cell>
          <cell r="AD21">
            <v>1425</v>
          </cell>
        </row>
        <row r="22">
          <cell r="B22" t="str">
            <v>拉林灌区</v>
          </cell>
          <cell r="C22" t="str">
            <v>扶余县</v>
          </cell>
          <cell r="D22" t="str">
            <v>√</v>
          </cell>
          <cell r="F22">
            <v>1</v>
          </cell>
          <cell r="G22">
            <v>6</v>
          </cell>
          <cell r="H22">
            <v>0</v>
          </cell>
          <cell r="I22">
            <v>7</v>
          </cell>
          <cell r="J22">
            <v>1</v>
          </cell>
          <cell r="M22">
            <v>1</v>
          </cell>
          <cell r="N22">
            <v>1</v>
          </cell>
          <cell r="O22">
            <v>6</v>
          </cell>
          <cell r="Q22">
            <v>7</v>
          </cell>
          <cell r="U22">
            <v>20</v>
          </cell>
          <cell r="V22">
            <v>80</v>
          </cell>
          <cell r="X22">
            <v>100</v>
          </cell>
          <cell r="Y22">
            <v>100</v>
          </cell>
          <cell r="AD22">
            <v>100</v>
          </cell>
        </row>
        <row r="23">
          <cell r="B23" t="str">
            <v>秦家屯灌区</v>
          </cell>
          <cell r="C23" t="str">
            <v>公主岭市</v>
          </cell>
          <cell r="D23" t="str">
            <v>√</v>
          </cell>
          <cell r="F23">
            <v>9</v>
          </cell>
          <cell r="G23">
            <v>192</v>
          </cell>
          <cell r="I23">
            <v>201</v>
          </cell>
          <cell r="J23">
            <v>8</v>
          </cell>
          <cell r="K23">
            <v>2</v>
          </cell>
          <cell r="M23">
            <v>10</v>
          </cell>
          <cell r="N23">
            <v>1</v>
          </cell>
          <cell r="O23">
            <v>190</v>
          </cell>
          <cell r="Q23">
            <v>191</v>
          </cell>
          <cell r="R23" t="str">
            <v>自动</v>
          </cell>
          <cell r="S23" t="str">
            <v>自动</v>
          </cell>
          <cell r="U23">
            <v>10</v>
          </cell>
          <cell r="V23">
            <v>950</v>
          </cell>
          <cell r="X23">
            <v>960</v>
          </cell>
          <cell r="Y23">
            <v>60</v>
          </cell>
          <cell r="Z23">
            <v>900</v>
          </cell>
          <cell r="AD23">
            <v>960</v>
          </cell>
        </row>
        <row r="24">
          <cell r="B24" t="str">
            <v>南崴子灌区</v>
          </cell>
          <cell r="C24" t="str">
            <v>公主岭市</v>
          </cell>
          <cell r="E24" t="str">
            <v>√</v>
          </cell>
          <cell r="F24">
            <v>7</v>
          </cell>
          <cell r="G24">
            <v>67</v>
          </cell>
          <cell r="H24">
            <v>297</v>
          </cell>
          <cell r="I24">
            <v>371</v>
          </cell>
          <cell r="J24">
            <v>5</v>
          </cell>
          <cell r="K24">
            <v>4</v>
          </cell>
          <cell r="M24">
            <v>9</v>
          </cell>
          <cell r="N24">
            <v>2</v>
          </cell>
          <cell r="O24">
            <v>63</v>
          </cell>
          <cell r="P24">
            <v>297</v>
          </cell>
          <cell r="Q24">
            <v>362</v>
          </cell>
          <cell r="R24" t="str">
            <v>自动</v>
          </cell>
          <cell r="S24" t="str">
            <v>自动</v>
          </cell>
          <cell r="T24" t="str">
            <v>自动</v>
          </cell>
          <cell r="U24">
            <v>16</v>
          </cell>
          <cell r="V24">
            <v>315</v>
          </cell>
          <cell r="W24">
            <v>594</v>
          </cell>
          <cell r="X24">
            <v>925</v>
          </cell>
          <cell r="Y24">
            <v>176</v>
          </cell>
          <cell r="Z24">
            <v>155</v>
          </cell>
          <cell r="AA24">
            <v>198</v>
          </cell>
          <cell r="AB24">
            <v>198</v>
          </cell>
          <cell r="AC24">
            <v>198</v>
          </cell>
          <cell r="AD24">
            <v>925</v>
          </cell>
        </row>
        <row r="25">
          <cell r="B25" t="str">
            <v>杨大城子灌区</v>
          </cell>
          <cell r="C25" t="str">
            <v>公主岭市</v>
          </cell>
          <cell r="E25" t="str">
            <v>√</v>
          </cell>
          <cell r="F25">
            <v>4</v>
          </cell>
          <cell r="G25">
            <v>29</v>
          </cell>
          <cell r="H25">
            <v>159</v>
          </cell>
          <cell r="I25">
            <v>192</v>
          </cell>
          <cell r="J25">
            <v>2</v>
          </cell>
          <cell r="M25">
            <v>2</v>
          </cell>
          <cell r="N25">
            <v>2</v>
          </cell>
          <cell r="O25">
            <v>29</v>
          </cell>
          <cell r="P25">
            <v>159</v>
          </cell>
          <cell r="Q25">
            <v>190</v>
          </cell>
          <cell r="R25" t="str">
            <v>自动</v>
          </cell>
          <cell r="S25" t="str">
            <v>自动</v>
          </cell>
          <cell r="T25" t="str">
            <v>自动</v>
          </cell>
          <cell r="U25">
            <v>16</v>
          </cell>
          <cell r="V25">
            <v>145</v>
          </cell>
          <cell r="W25">
            <v>318</v>
          </cell>
          <cell r="X25">
            <v>479</v>
          </cell>
          <cell r="Y25">
            <v>219</v>
          </cell>
          <cell r="Z25">
            <v>160</v>
          </cell>
          <cell r="AA25">
            <v>100</v>
          </cell>
          <cell r="AD25">
            <v>479</v>
          </cell>
        </row>
        <row r="26">
          <cell r="B26" t="str">
            <v>海兰河灌区</v>
          </cell>
          <cell r="C26" t="str">
            <v>和龙市</v>
          </cell>
          <cell r="D26" t="str">
            <v>√</v>
          </cell>
          <cell r="F26">
            <v>39</v>
          </cell>
          <cell r="G26">
            <v>81</v>
          </cell>
          <cell r="I26">
            <v>120</v>
          </cell>
          <cell r="J26">
            <v>39</v>
          </cell>
          <cell r="M26">
            <v>39</v>
          </cell>
          <cell r="O26">
            <v>81</v>
          </cell>
          <cell r="Q26">
            <v>81</v>
          </cell>
          <cell r="R26" t="str">
            <v>自动</v>
          </cell>
          <cell r="S26" t="str">
            <v>自动</v>
          </cell>
          <cell r="V26">
            <v>243</v>
          </cell>
          <cell r="X26">
            <v>243</v>
          </cell>
          <cell r="Y26">
            <v>120</v>
          </cell>
          <cell r="Z26">
            <v>123</v>
          </cell>
          <cell r="AD26">
            <v>243</v>
          </cell>
        </row>
        <row r="27">
          <cell r="B27" t="str">
            <v>双杨树水库灌区</v>
          </cell>
          <cell r="C27" t="str">
            <v>桦甸市</v>
          </cell>
          <cell r="E27" t="str">
            <v>√</v>
          </cell>
          <cell r="F27">
            <v>1</v>
          </cell>
          <cell r="G27">
            <v>22</v>
          </cell>
          <cell r="H27">
            <v>128</v>
          </cell>
          <cell r="I27">
            <v>151</v>
          </cell>
          <cell r="M27">
            <v>0</v>
          </cell>
          <cell r="N27">
            <v>1</v>
          </cell>
          <cell r="O27">
            <v>22</v>
          </cell>
          <cell r="P27">
            <v>128</v>
          </cell>
          <cell r="Q27">
            <v>151</v>
          </cell>
          <cell r="R27" t="str">
            <v>自动</v>
          </cell>
          <cell r="S27" t="str">
            <v>自动</v>
          </cell>
          <cell r="T27" t="str">
            <v>自动</v>
          </cell>
          <cell r="U27">
            <v>5</v>
          </cell>
          <cell r="V27">
            <v>88</v>
          </cell>
          <cell r="W27">
            <v>256</v>
          </cell>
          <cell r="X27">
            <v>349</v>
          </cell>
          <cell r="Z27">
            <v>93</v>
          </cell>
          <cell r="AA27">
            <v>256</v>
          </cell>
          <cell r="AD27">
            <v>349</v>
          </cell>
        </row>
        <row r="28">
          <cell r="B28" t="str">
            <v>关门砬子灌区</v>
          </cell>
          <cell r="C28" t="str">
            <v>桦甸市</v>
          </cell>
          <cell r="E28" t="str">
            <v>√</v>
          </cell>
          <cell r="F28">
            <v>1</v>
          </cell>
          <cell r="G28">
            <v>15</v>
          </cell>
          <cell r="H28">
            <v>70</v>
          </cell>
          <cell r="I28">
            <v>86</v>
          </cell>
          <cell r="M28">
            <v>0</v>
          </cell>
          <cell r="N28">
            <v>1</v>
          </cell>
          <cell r="O28">
            <v>15</v>
          </cell>
          <cell r="P28">
            <v>70</v>
          </cell>
          <cell r="Q28">
            <v>86</v>
          </cell>
          <cell r="R28" t="str">
            <v>自动</v>
          </cell>
          <cell r="S28" t="str">
            <v>自动</v>
          </cell>
          <cell r="T28" t="str">
            <v>手动</v>
          </cell>
          <cell r="U28">
            <v>10</v>
          </cell>
          <cell r="V28">
            <v>75</v>
          </cell>
          <cell r="W28">
            <v>348</v>
          </cell>
          <cell r="X28">
            <v>433</v>
          </cell>
          <cell r="Z28">
            <v>83</v>
          </cell>
          <cell r="AC28">
            <v>350</v>
          </cell>
          <cell r="AD28">
            <v>433</v>
          </cell>
        </row>
        <row r="29">
          <cell r="B29" t="str">
            <v>珲春灌区</v>
          </cell>
          <cell r="C29" t="str">
            <v>珲春市</v>
          </cell>
          <cell r="E29" t="str">
            <v>√</v>
          </cell>
          <cell r="F29">
            <v>9</v>
          </cell>
          <cell r="G29">
            <v>73</v>
          </cell>
          <cell r="I29">
            <v>82</v>
          </cell>
          <cell r="J29">
            <v>41</v>
          </cell>
          <cell r="K29">
            <v>10</v>
          </cell>
          <cell r="L29">
            <v>10</v>
          </cell>
          <cell r="M29">
            <v>61</v>
          </cell>
          <cell r="N29">
            <v>30</v>
          </cell>
          <cell r="O29">
            <v>7</v>
          </cell>
          <cell r="P29">
            <v>8</v>
          </cell>
          <cell r="Q29">
            <v>45</v>
          </cell>
          <cell r="U29">
            <v>200</v>
          </cell>
          <cell r="V29">
            <v>48</v>
          </cell>
          <cell r="W29">
            <v>52</v>
          </cell>
          <cell r="X29">
            <v>300</v>
          </cell>
          <cell r="Y29">
            <v>300</v>
          </cell>
          <cell r="AD29">
            <v>300</v>
          </cell>
        </row>
        <row r="30">
          <cell r="B30" t="str">
            <v>敬信镇灌区</v>
          </cell>
          <cell r="C30" t="str">
            <v>珲春市</v>
          </cell>
          <cell r="D30" t="str">
            <v>√</v>
          </cell>
          <cell r="F30">
            <v>17</v>
          </cell>
          <cell r="G30">
            <v>33</v>
          </cell>
          <cell r="I30">
            <v>50</v>
          </cell>
          <cell r="J30">
            <v>26</v>
          </cell>
          <cell r="K30">
            <v>41</v>
          </cell>
          <cell r="L30">
            <v>28</v>
          </cell>
          <cell r="M30">
            <v>95</v>
          </cell>
          <cell r="Q30">
            <v>0</v>
          </cell>
          <cell r="R30" t="str">
            <v>自动</v>
          </cell>
          <cell r="S30" t="str">
            <v>自动</v>
          </cell>
          <cell r="X30">
            <v>0</v>
          </cell>
          <cell r="AD30">
            <v>0</v>
          </cell>
        </row>
        <row r="31">
          <cell r="B31" t="str">
            <v>三通河灌区</v>
          </cell>
          <cell r="C31" t="str">
            <v>辉南县</v>
          </cell>
          <cell r="D31" t="str">
            <v>√</v>
          </cell>
          <cell r="F31">
            <v>6</v>
          </cell>
          <cell r="G31">
            <v>70</v>
          </cell>
          <cell r="I31">
            <v>76</v>
          </cell>
          <cell r="M31">
            <v>0</v>
          </cell>
          <cell r="N31">
            <v>6</v>
          </cell>
          <cell r="O31">
            <v>70</v>
          </cell>
          <cell r="Q31">
            <v>76</v>
          </cell>
          <cell r="R31" t="str">
            <v>自动</v>
          </cell>
          <cell r="S31" t="str">
            <v>自动</v>
          </cell>
          <cell r="U31">
            <v>30</v>
          </cell>
          <cell r="V31">
            <v>315</v>
          </cell>
          <cell r="X31">
            <v>345</v>
          </cell>
          <cell r="Y31">
            <v>200</v>
          </cell>
          <cell r="Z31">
            <v>145</v>
          </cell>
          <cell r="AD31">
            <v>345</v>
          </cell>
        </row>
        <row r="32">
          <cell r="B32" t="str">
            <v>蛤蟆河灌区</v>
          </cell>
          <cell r="C32" t="str">
            <v>辉南县</v>
          </cell>
          <cell r="D32" t="str">
            <v>√</v>
          </cell>
          <cell r="F32">
            <v>1</v>
          </cell>
          <cell r="G32">
            <v>4</v>
          </cell>
          <cell r="I32">
            <v>5</v>
          </cell>
          <cell r="M32">
            <v>0</v>
          </cell>
          <cell r="N32">
            <v>1</v>
          </cell>
          <cell r="O32">
            <v>4</v>
          </cell>
          <cell r="Q32">
            <v>5</v>
          </cell>
          <cell r="R32" t="str">
            <v>自动</v>
          </cell>
          <cell r="S32" t="str">
            <v>自动</v>
          </cell>
          <cell r="U32">
            <v>5</v>
          </cell>
          <cell r="V32">
            <v>20</v>
          </cell>
          <cell r="X32">
            <v>25</v>
          </cell>
          <cell r="Y32">
            <v>5</v>
          </cell>
          <cell r="Z32">
            <v>20</v>
          </cell>
          <cell r="AD32">
            <v>25</v>
          </cell>
        </row>
        <row r="33">
          <cell r="B33" t="str">
            <v>黄泥河灌区</v>
          </cell>
          <cell r="C33" t="str">
            <v>辉南县</v>
          </cell>
          <cell r="D33" t="str">
            <v>√</v>
          </cell>
          <cell r="F33">
            <v>1</v>
          </cell>
          <cell r="G33">
            <v>4</v>
          </cell>
          <cell r="I33">
            <v>5</v>
          </cell>
          <cell r="M33">
            <v>0</v>
          </cell>
          <cell r="N33">
            <v>1</v>
          </cell>
          <cell r="O33">
            <v>4</v>
          </cell>
          <cell r="Q33">
            <v>5</v>
          </cell>
          <cell r="R33" t="str">
            <v>自动</v>
          </cell>
          <cell r="S33" t="str">
            <v>自动</v>
          </cell>
          <cell r="U33">
            <v>5</v>
          </cell>
          <cell r="V33">
            <v>20</v>
          </cell>
          <cell r="X33">
            <v>25</v>
          </cell>
          <cell r="Y33">
            <v>5</v>
          </cell>
          <cell r="Z33">
            <v>20</v>
          </cell>
          <cell r="AD33">
            <v>25</v>
          </cell>
        </row>
        <row r="34">
          <cell r="B34" t="str">
            <v>永舒榆灌区</v>
          </cell>
          <cell r="C34" t="str">
            <v>吉林市</v>
          </cell>
          <cell r="D34" t="str">
            <v>√</v>
          </cell>
          <cell r="F34">
            <v>1</v>
          </cell>
          <cell r="G34">
            <v>13</v>
          </cell>
          <cell r="I34">
            <v>14</v>
          </cell>
          <cell r="N34">
            <v>1</v>
          </cell>
          <cell r="O34">
            <v>13</v>
          </cell>
          <cell r="Q34">
            <v>14</v>
          </cell>
          <cell r="R34" t="str">
            <v>自动</v>
          </cell>
          <cell r="S34" t="str">
            <v>自动</v>
          </cell>
          <cell r="U34">
            <v>5</v>
          </cell>
          <cell r="V34">
            <v>65</v>
          </cell>
          <cell r="X34">
            <v>70</v>
          </cell>
          <cell r="Y34">
            <v>35</v>
          </cell>
          <cell r="Z34">
            <v>35</v>
          </cell>
          <cell r="AD34">
            <v>70</v>
          </cell>
        </row>
        <row r="35">
          <cell r="B35" t="str">
            <v>土城子灌区</v>
          </cell>
          <cell r="C35" t="str">
            <v>吉林市昌邑区</v>
          </cell>
          <cell r="E35" t="str">
            <v>√</v>
          </cell>
          <cell r="F35">
            <v>1</v>
          </cell>
          <cell r="G35">
            <v>4</v>
          </cell>
          <cell r="H35">
            <v>80</v>
          </cell>
          <cell r="I35">
            <v>85</v>
          </cell>
          <cell r="N35">
            <v>1</v>
          </cell>
          <cell r="O35">
            <v>4</v>
          </cell>
          <cell r="P35">
            <v>80</v>
          </cell>
          <cell r="Q35">
            <v>85</v>
          </cell>
          <cell r="R35" t="str">
            <v>自动</v>
          </cell>
          <cell r="S35" t="str">
            <v>自动</v>
          </cell>
          <cell r="T35" t="str">
            <v>自动</v>
          </cell>
          <cell r="U35">
            <v>5</v>
          </cell>
          <cell r="V35">
            <v>18</v>
          </cell>
          <cell r="W35">
            <v>400</v>
          </cell>
          <cell r="X35">
            <v>423</v>
          </cell>
          <cell r="Y35">
            <v>148.05000000000001</v>
          </cell>
          <cell r="Z35">
            <v>126.9</v>
          </cell>
          <cell r="AA35">
            <v>84.6</v>
          </cell>
          <cell r="AB35">
            <v>42.3</v>
          </cell>
          <cell r="AC35">
            <v>21.15</v>
          </cell>
          <cell r="AD35">
            <v>423</v>
          </cell>
        </row>
        <row r="36">
          <cell r="B36" t="str">
            <v>九站灌区</v>
          </cell>
          <cell r="C36" t="str">
            <v>吉林市昌邑区</v>
          </cell>
          <cell r="E36" t="str">
            <v>√</v>
          </cell>
          <cell r="F36">
            <v>1</v>
          </cell>
          <cell r="G36">
            <v>3</v>
          </cell>
          <cell r="H36">
            <v>85</v>
          </cell>
          <cell r="I36">
            <v>89</v>
          </cell>
          <cell r="N36">
            <v>1</v>
          </cell>
          <cell r="O36">
            <v>3</v>
          </cell>
          <cell r="P36">
            <v>85</v>
          </cell>
          <cell r="Q36">
            <v>89</v>
          </cell>
          <cell r="R36" t="str">
            <v>自动</v>
          </cell>
          <cell r="S36" t="str">
            <v>自动</v>
          </cell>
          <cell r="T36" t="str">
            <v>自动</v>
          </cell>
          <cell r="U36">
            <v>5</v>
          </cell>
          <cell r="V36">
            <v>12</v>
          </cell>
          <cell r="W36">
            <v>85</v>
          </cell>
          <cell r="X36">
            <v>102</v>
          </cell>
          <cell r="Y36">
            <v>17</v>
          </cell>
          <cell r="Z36">
            <v>25</v>
          </cell>
          <cell r="AA36">
            <v>20</v>
          </cell>
          <cell r="AB36">
            <v>20</v>
          </cell>
          <cell r="AC36">
            <v>20</v>
          </cell>
          <cell r="AD36">
            <v>102</v>
          </cell>
        </row>
        <row r="37">
          <cell r="B37" t="str">
            <v>胖头沟水库灌区</v>
          </cell>
          <cell r="C37" t="str">
            <v>吉林市船营区</v>
          </cell>
          <cell r="D37" t="str">
            <v>√</v>
          </cell>
          <cell r="F37">
            <v>1</v>
          </cell>
          <cell r="G37">
            <v>2</v>
          </cell>
          <cell r="I37">
            <v>3</v>
          </cell>
          <cell r="N37">
            <v>1</v>
          </cell>
          <cell r="O37">
            <v>2</v>
          </cell>
          <cell r="Q37">
            <v>3</v>
          </cell>
          <cell r="R37" t="str">
            <v>自动</v>
          </cell>
          <cell r="S37" t="str">
            <v>自动</v>
          </cell>
          <cell r="U37">
            <v>5</v>
          </cell>
          <cell r="V37">
            <v>8</v>
          </cell>
          <cell r="X37">
            <v>13</v>
          </cell>
          <cell r="Y37">
            <v>5</v>
          </cell>
          <cell r="Z37">
            <v>8</v>
          </cell>
          <cell r="AA37">
            <v>0</v>
          </cell>
          <cell r="AB37">
            <v>0</v>
          </cell>
          <cell r="AC37">
            <v>0</v>
          </cell>
          <cell r="AD37">
            <v>13</v>
          </cell>
        </row>
        <row r="38">
          <cell r="B38" t="str">
            <v>大绥河水库灌区</v>
          </cell>
          <cell r="C38" t="str">
            <v>吉林市船营区</v>
          </cell>
          <cell r="D38" t="str">
            <v>√</v>
          </cell>
          <cell r="F38">
            <v>1</v>
          </cell>
          <cell r="G38">
            <v>3</v>
          </cell>
          <cell r="H38">
            <v>22</v>
          </cell>
          <cell r="I38">
            <v>26</v>
          </cell>
          <cell r="N38">
            <v>1</v>
          </cell>
          <cell r="O38">
            <v>3</v>
          </cell>
          <cell r="P38">
            <v>22</v>
          </cell>
          <cell r="Q38">
            <v>26</v>
          </cell>
          <cell r="R38" t="str">
            <v>自动</v>
          </cell>
          <cell r="S38" t="str">
            <v>自动</v>
          </cell>
          <cell r="T38" t="str">
            <v>自动</v>
          </cell>
          <cell r="U38">
            <v>5</v>
          </cell>
          <cell r="V38">
            <v>15</v>
          </cell>
          <cell r="W38">
            <v>88</v>
          </cell>
          <cell r="X38">
            <v>108</v>
          </cell>
          <cell r="Y38">
            <v>0</v>
          </cell>
          <cell r="Z38">
            <v>20</v>
          </cell>
          <cell r="AA38">
            <v>28</v>
          </cell>
          <cell r="AB38">
            <v>28</v>
          </cell>
          <cell r="AC38">
            <v>32</v>
          </cell>
          <cell r="AD38">
            <v>108</v>
          </cell>
        </row>
        <row r="39">
          <cell r="B39" t="str">
            <v>二道灌区</v>
          </cell>
          <cell r="C39" t="str">
            <v>吉林市丰满区</v>
          </cell>
          <cell r="D39" t="str">
            <v>√</v>
          </cell>
          <cell r="F39">
            <v>1</v>
          </cell>
          <cell r="G39">
            <v>3</v>
          </cell>
          <cell r="H39">
            <v>120</v>
          </cell>
          <cell r="I39">
            <v>124</v>
          </cell>
          <cell r="N39">
            <v>1</v>
          </cell>
          <cell r="O39">
            <v>3</v>
          </cell>
          <cell r="P39">
            <v>120</v>
          </cell>
          <cell r="Q39">
            <v>124</v>
          </cell>
          <cell r="R39" t="str">
            <v>自动</v>
          </cell>
          <cell r="S39" t="str">
            <v>自动</v>
          </cell>
          <cell r="T39" t="str">
            <v>自动</v>
          </cell>
          <cell r="U39">
            <v>5</v>
          </cell>
          <cell r="V39">
            <v>15</v>
          </cell>
          <cell r="W39">
            <v>600</v>
          </cell>
          <cell r="X39">
            <v>620</v>
          </cell>
          <cell r="Y39">
            <v>124</v>
          </cell>
          <cell r="Z39">
            <v>124</v>
          </cell>
          <cell r="AA39">
            <v>124</v>
          </cell>
          <cell r="AB39">
            <v>124</v>
          </cell>
          <cell r="AC39">
            <v>124</v>
          </cell>
          <cell r="AD39">
            <v>620</v>
          </cell>
        </row>
        <row r="40">
          <cell r="B40" t="str">
            <v>龙凤灌区</v>
          </cell>
          <cell r="C40" t="str">
            <v>蛟河市</v>
          </cell>
          <cell r="D40" t="str">
            <v>√</v>
          </cell>
          <cell r="F40">
            <v>2</v>
          </cell>
          <cell r="G40">
            <v>18</v>
          </cell>
          <cell r="I40">
            <v>20</v>
          </cell>
          <cell r="M40">
            <v>0</v>
          </cell>
          <cell r="N40">
            <v>2</v>
          </cell>
          <cell r="O40">
            <v>18</v>
          </cell>
          <cell r="Q40">
            <v>20</v>
          </cell>
          <cell r="R40" t="str">
            <v>自动</v>
          </cell>
          <cell r="S40" t="str">
            <v>自动</v>
          </cell>
          <cell r="U40">
            <v>10</v>
          </cell>
          <cell r="V40">
            <v>54</v>
          </cell>
          <cell r="X40">
            <v>64</v>
          </cell>
          <cell r="Y40">
            <v>5</v>
          </cell>
          <cell r="Z40">
            <v>0.6</v>
          </cell>
          <cell r="AA40">
            <v>0.6</v>
          </cell>
          <cell r="AB40">
            <v>0.6</v>
          </cell>
          <cell r="AC40">
            <v>0.9</v>
          </cell>
          <cell r="AD40">
            <v>7.6999999999999993</v>
          </cell>
        </row>
        <row r="41">
          <cell r="B41" t="str">
            <v>庆丰灌区</v>
          </cell>
          <cell r="C41" t="str">
            <v>蛟河市</v>
          </cell>
          <cell r="D41" t="str">
            <v>√</v>
          </cell>
          <cell r="F41">
            <v>3</v>
          </cell>
          <cell r="G41">
            <v>24</v>
          </cell>
          <cell r="I41">
            <v>27</v>
          </cell>
          <cell r="M41">
            <v>0</v>
          </cell>
          <cell r="N41">
            <v>3</v>
          </cell>
          <cell r="O41">
            <v>24</v>
          </cell>
          <cell r="Q41">
            <v>27</v>
          </cell>
          <cell r="R41" t="str">
            <v>自动</v>
          </cell>
          <cell r="S41" t="str">
            <v>自动</v>
          </cell>
          <cell r="U41">
            <v>15</v>
          </cell>
          <cell r="V41">
            <v>72</v>
          </cell>
          <cell r="X41">
            <v>87</v>
          </cell>
          <cell r="Y41">
            <v>7.5</v>
          </cell>
          <cell r="Z41">
            <v>0.9</v>
          </cell>
          <cell r="AA41">
            <v>0.9</v>
          </cell>
          <cell r="AB41">
            <v>0.9</v>
          </cell>
          <cell r="AC41">
            <v>0.9</v>
          </cell>
          <cell r="AD41">
            <v>11.100000000000001</v>
          </cell>
        </row>
        <row r="42">
          <cell r="B42" t="str">
            <v>饮马河灌区</v>
          </cell>
          <cell r="C42" t="str">
            <v>九台市</v>
          </cell>
          <cell r="D42" t="str">
            <v>√</v>
          </cell>
          <cell r="F42">
            <v>3</v>
          </cell>
          <cell r="G42">
            <v>93</v>
          </cell>
          <cell r="I42">
            <v>96</v>
          </cell>
          <cell r="K42">
            <v>19</v>
          </cell>
          <cell r="M42">
            <v>19</v>
          </cell>
          <cell r="N42">
            <v>1</v>
          </cell>
          <cell r="O42">
            <v>167</v>
          </cell>
          <cell r="Q42">
            <v>168</v>
          </cell>
          <cell r="R42" t="str">
            <v>自动</v>
          </cell>
          <cell r="S42" t="str">
            <v>自动</v>
          </cell>
          <cell r="U42">
            <v>8</v>
          </cell>
          <cell r="V42">
            <v>1250</v>
          </cell>
          <cell r="X42">
            <v>1258</v>
          </cell>
          <cell r="Y42">
            <v>713</v>
          </cell>
          <cell r="Z42">
            <v>545</v>
          </cell>
          <cell r="AD42">
            <v>1258</v>
          </cell>
        </row>
        <row r="43">
          <cell r="B43" t="str">
            <v>松其灌区</v>
          </cell>
          <cell r="C43" t="str">
            <v>九台市</v>
          </cell>
          <cell r="D43" t="str">
            <v>√</v>
          </cell>
          <cell r="F43">
            <v>4</v>
          </cell>
          <cell r="G43">
            <v>43</v>
          </cell>
          <cell r="I43">
            <v>47</v>
          </cell>
          <cell r="M43">
            <v>0</v>
          </cell>
          <cell r="N43">
            <v>4</v>
          </cell>
          <cell r="O43">
            <v>43</v>
          </cell>
          <cell r="Q43">
            <v>47</v>
          </cell>
          <cell r="R43" t="str">
            <v>自动</v>
          </cell>
          <cell r="S43" t="str">
            <v>自动</v>
          </cell>
          <cell r="U43">
            <v>32</v>
          </cell>
          <cell r="V43">
            <v>215</v>
          </cell>
          <cell r="X43">
            <v>247</v>
          </cell>
          <cell r="Y43">
            <v>200</v>
          </cell>
          <cell r="Z43">
            <v>47</v>
          </cell>
          <cell r="AD43">
            <v>247</v>
          </cell>
        </row>
        <row r="44">
          <cell r="B44" t="str">
            <v>五一灌区（二道）</v>
          </cell>
          <cell r="C44" t="str">
            <v>九台市</v>
          </cell>
          <cell r="D44" t="str">
            <v>√</v>
          </cell>
          <cell r="F44">
            <v>2</v>
          </cell>
          <cell r="G44">
            <v>28</v>
          </cell>
          <cell r="I44">
            <v>30</v>
          </cell>
          <cell r="M44">
            <v>0</v>
          </cell>
          <cell r="N44">
            <v>2</v>
          </cell>
          <cell r="O44">
            <v>28</v>
          </cell>
          <cell r="Q44">
            <v>30</v>
          </cell>
          <cell r="R44" t="str">
            <v>自动</v>
          </cell>
          <cell r="S44" t="str">
            <v>自动</v>
          </cell>
          <cell r="U44">
            <v>16</v>
          </cell>
          <cell r="V44">
            <v>140</v>
          </cell>
          <cell r="X44">
            <v>156</v>
          </cell>
          <cell r="Y44">
            <v>100</v>
          </cell>
          <cell r="Z44">
            <v>56</v>
          </cell>
          <cell r="AD44">
            <v>156</v>
          </cell>
        </row>
        <row r="45">
          <cell r="B45" t="str">
            <v>牛头山灌区</v>
          </cell>
          <cell r="C45" t="str">
            <v>九台市</v>
          </cell>
          <cell r="D45" t="str">
            <v>√</v>
          </cell>
          <cell r="F45">
            <v>3</v>
          </cell>
          <cell r="G45">
            <v>35</v>
          </cell>
          <cell r="I45">
            <v>38</v>
          </cell>
          <cell r="M45">
            <v>0</v>
          </cell>
          <cell r="N45">
            <v>3</v>
          </cell>
          <cell r="O45">
            <v>35</v>
          </cell>
          <cell r="Q45">
            <v>38</v>
          </cell>
          <cell r="R45" t="str">
            <v>自动</v>
          </cell>
          <cell r="S45" t="str">
            <v>自动</v>
          </cell>
          <cell r="U45">
            <v>30</v>
          </cell>
          <cell r="V45">
            <v>175</v>
          </cell>
          <cell r="X45">
            <v>205</v>
          </cell>
          <cell r="Y45">
            <v>105</v>
          </cell>
          <cell r="Z45">
            <v>100</v>
          </cell>
          <cell r="AD45">
            <v>205</v>
          </cell>
        </row>
        <row r="46">
          <cell r="B46" t="str">
            <v>红旗灌区</v>
          </cell>
          <cell r="C46" t="str">
            <v>九台市</v>
          </cell>
          <cell r="D46" t="str">
            <v>√</v>
          </cell>
          <cell r="F46">
            <v>2</v>
          </cell>
          <cell r="G46">
            <v>9</v>
          </cell>
          <cell r="I46">
            <v>11</v>
          </cell>
          <cell r="M46">
            <v>0</v>
          </cell>
          <cell r="N46">
            <v>2</v>
          </cell>
          <cell r="O46">
            <v>9</v>
          </cell>
          <cell r="Q46">
            <v>11</v>
          </cell>
          <cell r="R46" t="str">
            <v>自动</v>
          </cell>
          <cell r="S46" t="str">
            <v>自动</v>
          </cell>
          <cell r="U46">
            <v>20</v>
          </cell>
          <cell r="V46">
            <v>45</v>
          </cell>
          <cell r="X46">
            <v>65</v>
          </cell>
          <cell r="Y46">
            <v>39</v>
          </cell>
          <cell r="Z46">
            <v>26</v>
          </cell>
          <cell r="AD46">
            <v>65</v>
          </cell>
        </row>
        <row r="47">
          <cell r="B47" t="str">
            <v>梨树灌区</v>
          </cell>
          <cell r="C47" t="str">
            <v>四平市</v>
          </cell>
          <cell r="E47" t="str">
            <v>√</v>
          </cell>
          <cell r="F47">
            <v>15</v>
          </cell>
          <cell r="G47">
            <v>107</v>
          </cell>
          <cell r="H47">
            <v>723</v>
          </cell>
          <cell r="I47">
            <v>845</v>
          </cell>
          <cell r="J47">
            <v>13</v>
          </cell>
          <cell r="K47">
            <v>75</v>
          </cell>
          <cell r="L47">
            <v>36</v>
          </cell>
          <cell r="M47">
            <v>124</v>
          </cell>
          <cell r="N47">
            <v>2</v>
          </cell>
          <cell r="O47">
            <v>28</v>
          </cell>
          <cell r="P47">
            <v>189</v>
          </cell>
          <cell r="Q47">
            <v>219</v>
          </cell>
          <cell r="R47" t="str">
            <v>自动</v>
          </cell>
          <cell r="S47" t="str">
            <v>自动</v>
          </cell>
          <cell r="T47" t="str">
            <v>自动</v>
          </cell>
          <cell r="U47">
            <v>46</v>
          </cell>
          <cell r="V47">
            <v>588</v>
          </cell>
          <cell r="W47">
            <v>3285</v>
          </cell>
          <cell r="X47">
            <v>3919</v>
          </cell>
          <cell r="Y47">
            <v>317</v>
          </cell>
          <cell r="Z47">
            <v>317</v>
          </cell>
          <cell r="AA47">
            <v>1095</v>
          </cell>
          <cell r="AB47">
            <v>1095</v>
          </cell>
          <cell r="AC47">
            <v>1095</v>
          </cell>
          <cell r="AD47">
            <v>3919</v>
          </cell>
        </row>
        <row r="48">
          <cell r="B48" t="str">
            <v>和平灌区</v>
          </cell>
          <cell r="C48" t="str">
            <v>柳河县</v>
          </cell>
          <cell r="D48" t="str">
            <v>√</v>
          </cell>
          <cell r="F48">
            <v>2</v>
          </cell>
          <cell r="G48">
            <v>28</v>
          </cell>
          <cell r="I48">
            <v>30</v>
          </cell>
          <cell r="M48">
            <v>0</v>
          </cell>
          <cell r="N48">
            <v>2</v>
          </cell>
          <cell r="O48">
            <v>28</v>
          </cell>
          <cell r="Q48">
            <v>30</v>
          </cell>
          <cell r="R48" t="str">
            <v>自动</v>
          </cell>
          <cell r="S48" t="str">
            <v>自动</v>
          </cell>
          <cell r="U48">
            <v>8</v>
          </cell>
          <cell r="V48">
            <v>112</v>
          </cell>
          <cell r="X48">
            <v>120</v>
          </cell>
          <cell r="Y48">
            <v>60</v>
          </cell>
          <cell r="Z48">
            <v>60</v>
          </cell>
          <cell r="AD48">
            <v>120</v>
          </cell>
        </row>
        <row r="49">
          <cell r="B49" t="str">
            <v>时家店灌区</v>
          </cell>
          <cell r="C49" t="str">
            <v>柳河县</v>
          </cell>
          <cell r="D49" t="str">
            <v>√</v>
          </cell>
          <cell r="F49">
            <v>2</v>
          </cell>
          <cell r="G49">
            <v>35</v>
          </cell>
          <cell r="I49">
            <v>37</v>
          </cell>
          <cell r="M49">
            <v>0</v>
          </cell>
          <cell r="N49">
            <v>2</v>
          </cell>
          <cell r="O49">
            <v>35</v>
          </cell>
          <cell r="Q49">
            <v>37</v>
          </cell>
          <cell r="R49" t="str">
            <v>自动</v>
          </cell>
          <cell r="S49" t="str">
            <v>自动</v>
          </cell>
          <cell r="U49">
            <v>8</v>
          </cell>
          <cell r="V49">
            <v>140</v>
          </cell>
          <cell r="X49">
            <v>148</v>
          </cell>
          <cell r="Y49">
            <v>74</v>
          </cell>
          <cell r="Z49">
            <v>74</v>
          </cell>
          <cell r="AD49">
            <v>148</v>
          </cell>
        </row>
        <row r="50">
          <cell r="B50" t="str">
            <v>全胜灌区</v>
          </cell>
          <cell r="C50" t="str">
            <v>柳河县</v>
          </cell>
          <cell r="D50" t="str">
            <v>√</v>
          </cell>
          <cell r="F50">
            <v>2</v>
          </cell>
          <cell r="G50">
            <v>22</v>
          </cell>
          <cell r="I50">
            <v>24</v>
          </cell>
          <cell r="M50">
            <v>0</v>
          </cell>
          <cell r="N50">
            <v>2</v>
          </cell>
          <cell r="O50">
            <v>22</v>
          </cell>
          <cell r="Q50">
            <v>24</v>
          </cell>
          <cell r="R50" t="str">
            <v>自动</v>
          </cell>
          <cell r="S50" t="str">
            <v>自动</v>
          </cell>
          <cell r="U50">
            <v>8</v>
          </cell>
          <cell r="V50">
            <v>88</v>
          </cell>
          <cell r="X50">
            <v>96</v>
          </cell>
          <cell r="Y50">
            <v>48</v>
          </cell>
          <cell r="Z50">
            <v>48</v>
          </cell>
          <cell r="AD50">
            <v>96</v>
          </cell>
        </row>
        <row r="51">
          <cell r="B51" t="str">
            <v>海兰灌区</v>
          </cell>
          <cell r="C51" t="str">
            <v>龙井市</v>
          </cell>
          <cell r="D51" t="str">
            <v>√</v>
          </cell>
          <cell r="F51">
            <v>5</v>
          </cell>
          <cell r="G51">
            <v>66</v>
          </cell>
          <cell r="I51">
            <v>71</v>
          </cell>
          <cell r="M51">
            <v>0</v>
          </cell>
          <cell r="N51">
            <v>5</v>
          </cell>
          <cell r="O51">
            <v>66</v>
          </cell>
          <cell r="Q51">
            <v>71</v>
          </cell>
          <cell r="R51" t="str">
            <v>自动</v>
          </cell>
          <cell r="S51" t="str">
            <v>自动</v>
          </cell>
          <cell r="U51">
            <v>25</v>
          </cell>
          <cell r="V51">
            <v>198</v>
          </cell>
          <cell r="X51">
            <v>223</v>
          </cell>
          <cell r="Y51">
            <v>110</v>
          </cell>
          <cell r="Z51">
            <v>113</v>
          </cell>
          <cell r="AD51">
            <v>223</v>
          </cell>
        </row>
        <row r="52">
          <cell r="B52" t="str">
            <v>廉明灌区</v>
          </cell>
          <cell r="C52" t="str">
            <v>龙井市</v>
          </cell>
          <cell r="D52" t="str">
            <v>√</v>
          </cell>
          <cell r="F52">
            <v>3</v>
          </cell>
          <cell r="G52">
            <v>10</v>
          </cell>
          <cell r="I52">
            <v>13</v>
          </cell>
          <cell r="M52">
            <v>0</v>
          </cell>
          <cell r="N52">
            <v>3</v>
          </cell>
          <cell r="O52">
            <v>10</v>
          </cell>
          <cell r="Q52">
            <v>13</v>
          </cell>
          <cell r="R52" t="str">
            <v>自动</v>
          </cell>
          <cell r="S52" t="str">
            <v>自动</v>
          </cell>
          <cell r="U52">
            <v>15</v>
          </cell>
          <cell r="V52">
            <v>30</v>
          </cell>
          <cell r="X52">
            <v>45</v>
          </cell>
          <cell r="Y52">
            <v>25</v>
          </cell>
          <cell r="Z52">
            <v>20</v>
          </cell>
          <cell r="AD52">
            <v>45</v>
          </cell>
        </row>
        <row r="53">
          <cell r="B53" t="str">
            <v>智新灌区</v>
          </cell>
          <cell r="C53" t="str">
            <v>龙井市</v>
          </cell>
          <cell r="D53" t="str">
            <v>√</v>
          </cell>
          <cell r="F53">
            <v>10</v>
          </cell>
          <cell r="G53">
            <v>39</v>
          </cell>
          <cell r="I53">
            <v>49</v>
          </cell>
          <cell r="M53">
            <v>0</v>
          </cell>
          <cell r="N53">
            <v>10</v>
          </cell>
          <cell r="O53">
            <v>39</v>
          </cell>
          <cell r="Q53">
            <v>49</v>
          </cell>
          <cell r="R53" t="str">
            <v>自动</v>
          </cell>
          <cell r="S53" t="str">
            <v>自动</v>
          </cell>
          <cell r="U53">
            <v>50</v>
          </cell>
          <cell r="V53">
            <v>117</v>
          </cell>
          <cell r="X53">
            <v>167</v>
          </cell>
          <cell r="Y53">
            <v>85</v>
          </cell>
          <cell r="Z53">
            <v>82</v>
          </cell>
          <cell r="AD53">
            <v>167</v>
          </cell>
        </row>
        <row r="54">
          <cell r="B54" t="str">
            <v>海龙灌区</v>
          </cell>
          <cell r="C54" t="str">
            <v>梅河口市</v>
          </cell>
          <cell r="D54" t="str">
            <v>√</v>
          </cell>
          <cell r="F54">
            <v>16</v>
          </cell>
          <cell r="G54">
            <v>320</v>
          </cell>
          <cell r="I54">
            <v>336</v>
          </cell>
          <cell r="J54">
            <v>7</v>
          </cell>
          <cell r="K54">
            <v>232</v>
          </cell>
          <cell r="M54">
            <v>239</v>
          </cell>
          <cell r="N54">
            <v>9</v>
          </cell>
          <cell r="O54">
            <v>88</v>
          </cell>
          <cell r="Q54">
            <v>97</v>
          </cell>
          <cell r="R54" t="str">
            <v>自动</v>
          </cell>
          <cell r="S54" t="str">
            <v>自动</v>
          </cell>
          <cell r="U54">
            <v>99</v>
          </cell>
          <cell r="V54">
            <v>310</v>
          </cell>
          <cell r="X54">
            <v>409</v>
          </cell>
          <cell r="Y54">
            <v>200</v>
          </cell>
          <cell r="Z54">
            <v>209</v>
          </cell>
          <cell r="AD54">
            <v>409</v>
          </cell>
        </row>
        <row r="55">
          <cell r="B55" t="str">
            <v>一统河灌区</v>
          </cell>
          <cell r="C55" t="str">
            <v>梅河口市</v>
          </cell>
          <cell r="D55" t="str">
            <v>√</v>
          </cell>
          <cell r="F55">
            <v>4</v>
          </cell>
          <cell r="G55">
            <v>85</v>
          </cell>
          <cell r="I55">
            <v>89</v>
          </cell>
          <cell r="J55">
            <v>1</v>
          </cell>
          <cell r="K55">
            <v>66</v>
          </cell>
          <cell r="M55">
            <v>67</v>
          </cell>
          <cell r="N55">
            <v>3</v>
          </cell>
          <cell r="O55">
            <v>19</v>
          </cell>
          <cell r="Q55">
            <v>22</v>
          </cell>
          <cell r="R55" t="str">
            <v>自动</v>
          </cell>
          <cell r="S55" t="str">
            <v>自动</v>
          </cell>
          <cell r="U55">
            <v>36</v>
          </cell>
          <cell r="V55">
            <v>152</v>
          </cell>
          <cell r="X55">
            <v>188</v>
          </cell>
          <cell r="Y55">
            <v>188</v>
          </cell>
          <cell r="AD55">
            <v>188</v>
          </cell>
        </row>
        <row r="56">
          <cell r="B56" t="str">
            <v>松城灌区</v>
          </cell>
          <cell r="C56" t="str">
            <v>农安县</v>
          </cell>
          <cell r="D56" t="str">
            <v>√</v>
          </cell>
          <cell r="F56">
            <v>1</v>
          </cell>
          <cell r="G56">
            <v>21</v>
          </cell>
          <cell r="H56">
            <v>86</v>
          </cell>
          <cell r="I56">
            <v>108</v>
          </cell>
          <cell r="M56">
            <v>0</v>
          </cell>
          <cell r="N56">
            <v>1</v>
          </cell>
          <cell r="O56">
            <v>21</v>
          </cell>
          <cell r="P56">
            <v>86</v>
          </cell>
          <cell r="Q56">
            <v>108</v>
          </cell>
          <cell r="R56" t="str">
            <v>自动</v>
          </cell>
          <cell r="S56" t="str">
            <v>自动</v>
          </cell>
          <cell r="T56" t="str">
            <v>自动</v>
          </cell>
          <cell r="U56">
            <v>5</v>
          </cell>
          <cell r="V56">
            <v>74</v>
          </cell>
          <cell r="W56">
            <v>215</v>
          </cell>
          <cell r="X56">
            <v>294</v>
          </cell>
          <cell r="Y56">
            <v>147</v>
          </cell>
          <cell r="Z56">
            <v>147</v>
          </cell>
          <cell r="AD56">
            <v>294</v>
          </cell>
        </row>
        <row r="57">
          <cell r="B57" t="str">
            <v>太平池灌区</v>
          </cell>
          <cell r="C57" t="str">
            <v>农安县</v>
          </cell>
          <cell r="D57" t="str">
            <v>√</v>
          </cell>
          <cell r="F57">
            <v>4</v>
          </cell>
          <cell r="G57">
            <v>41</v>
          </cell>
          <cell r="I57">
            <v>45</v>
          </cell>
          <cell r="M57">
            <v>0</v>
          </cell>
          <cell r="N57">
            <v>4</v>
          </cell>
          <cell r="O57">
            <v>41</v>
          </cell>
          <cell r="Q57">
            <v>45</v>
          </cell>
          <cell r="R57" t="str">
            <v>自动</v>
          </cell>
          <cell r="S57" t="str">
            <v>自动</v>
          </cell>
          <cell r="U57">
            <v>20</v>
          </cell>
          <cell r="V57">
            <v>144</v>
          </cell>
          <cell r="W57">
            <v>0</v>
          </cell>
          <cell r="X57">
            <v>164</v>
          </cell>
          <cell r="Y57">
            <v>81.8</v>
          </cell>
          <cell r="Z57">
            <v>81.8</v>
          </cell>
          <cell r="AD57">
            <v>163.6</v>
          </cell>
        </row>
        <row r="58">
          <cell r="B58" t="str">
            <v>上河湾灌区</v>
          </cell>
          <cell r="C58" t="str">
            <v>农安县</v>
          </cell>
          <cell r="D58" t="str">
            <v>√</v>
          </cell>
          <cell r="F58">
            <v>2</v>
          </cell>
          <cell r="G58">
            <v>4</v>
          </cell>
          <cell r="I58">
            <v>6</v>
          </cell>
          <cell r="M58">
            <v>0</v>
          </cell>
          <cell r="N58">
            <v>2</v>
          </cell>
          <cell r="O58">
            <v>4</v>
          </cell>
          <cell r="Q58">
            <v>6</v>
          </cell>
          <cell r="R58" t="str">
            <v>自动</v>
          </cell>
          <cell r="S58" t="str">
            <v>自动</v>
          </cell>
          <cell r="U58">
            <v>10</v>
          </cell>
          <cell r="V58">
            <v>14</v>
          </cell>
          <cell r="X58">
            <v>24</v>
          </cell>
          <cell r="Y58">
            <v>12</v>
          </cell>
          <cell r="Z58">
            <v>12</v>
          </cell>
          <cell r="AD58">
            <v>24</v>
          </cell>
        </row>
        <row r="59">
          <cell r="B59" t="str">
            <v>黄河灌区</v>
          </cell>
          <cell r="C59" t="str">
            <v>磐石市</v>
          </cell>
          <cell r="E59" t="str">
            <v>√</v>
          </cell>
          <cell r="F59">
            <v>1</v>
          </cell>
          <cell r="G59">
            <v>9</v>
          </cell>
          <cell r="H59">
            <v>47</v>
          </cell>
          <cell r="I59">
            <v>57</v>
          </cell>
          <cell r="M59">
            <v>0</v>
          </cell>
          <cell r="N59">
            <v>1</v>
          </cell>
          <cell r="O59">
            <v>9</v>
          </cell>
          <cell r="P59">
            <v>47</v>
          </cell>
          <cell r="Q59">
            <v>57</v>
          </cell>
          <cell r="R59" t="str">
            <v>自动</v>
          </cell>
          <cell r="S59" t="str">
            <v>自动</v>
          </cell>
          <cell r="T59" t="str">
            <v>自动</v>
          </cell>
          <cell r="U59">
            <v>8</v>
          </cell>
          <cell r="V59">
            <v>45</v>
          </cell>
          <cell r="W59">
            <v>36</v>
          </cell>
          <cell r="X59">
            <v>89</v>
          </cell>
          <cell r="Y59">
            <v>31</v>
          </cell>
          <cell r="Z59">
            <v>31</v>
          </cell>
          <cell r="AA59">
            <v>10</v>
          </cell>
          <cell r="AB59">
            <v>8</v>
          </cell>
          <cell r="AC59">
            <v>9</v>
          </cell>
          <cell r="AD59">
            <v>89</v>
          </cell>
        </row>
        <row r="60">
          <cell r="B60" t="str">
            <v>柳杨灌区</v>
          </cell>
          <cell r="C60" t="str">
            <v>磐石市</v>
          </cell>
          <cell r="E60" t="str">
            <v>√</v>
          </cell>
          <cell r="F60">
            <v>2</v>
          </cell>
          <cell r="G60">
            <v>8</v>
          </cell>
          <cell r="H60">
            <v>45</v>
          </cell>
          <cell r="I60">
            <v>55</v>
          </cell>
          <cell r="M60">
            <v>0</v>
          </cell>
          <cell r="N60">
            <v>2</v>
          </cell>
          <cell r="O60">
            <v>8</v>
          </cell>
          <cell r="P60">
            <v>45</v>
          </cell>
          <cell r="Q60">
            <v>55</v>
          </cell>
          <cell r="R60" t="str">
            <v>自动</v>
          </cell>
          <cell r="S60" t="str">
            <v>自动</v>
          </cell>
          <cell r="T60" t="str">
            <v>手动</v>
          </cell>
          <cell r="U60">
            <v>16</v>
          </cell>
          <cell r="V60">
            <v>40</v>
          </cell>
          <cell r="W60">
            <v>33</v>
          </cell>
          <cell r="X60">
            <v>89</v>
          </cell>
          <cell r="Y60">
            <v>31.2</v>
          </cell>
          <cell r="Z60">
            <v>31.2</v>
          </cell>
          <cell r="AA60">
            <v>8.9</v>
          </cell>
          <cell r="AB60">
            <v>8.9</v>
          </cell>
          <cell r="AC60">
            <v>8.9</v>
          </cell>
          <cell r="AD60">
            <v>89.100000000000009</v>
          </cell>
        </row>
        <row r="61">
          <cell r="B61" t="str">
            <v>官马灌区</v>
          </cell>
          <cell r="C61" t="str">
            <v>磐石市</v>
          </cell>
          <cell r="E61" t="str">
            <v>√</v>
          </cell>
          <cell r="F61">
            <v>2</v>
          </cell>
          <cell r="G61">
            <v>7</v>
          </cell>
          <cell r="H61">
            <v>56</v>
          </cell>
          <cell r="I61">
            <v>65</v>
          </cell>
          <cell r="M61">
            <v>0</v>
          </cell>
          <cell r="N61">
            <v>2</v>
          </cell>
          <cell r="O61">
            <v>7</v>
          </cell>
          <cell r="P61">
            <v>56</v>
          </cell>
          <cell r="Q61">
            <v>65</v>
          </cell>
          <cell r="R61" t="str">
            <v>自动</v>
          </cell>
          <cell r="S61" t="str">
            <v>自动</v>
          </cell>
          <cell r="T61" t="str">
            <v>自动</v>
          </cell>
          <cell r="U61">
            <v>16</v>
          </cell>
          <cell r="V61">
            <v>35</v>
          </cell>
          <cell r="W61">
            <v>32</v>
          </cell>
          <cell r="X61">
            <v>83</v>
          </cell>
          <cell r="Y61">
            <v>29</v>
          </cell>
          <cell r="Z61">
            <v>29</v>
          </cell>
          <cell r="AA61">
            <v>11</v>
          </cell>
          <cell r="AB61">
            <v>10</v>
          </cell>
          <cell r="AC61">
            <v>4</v>
          </cell>
          <cell r="AD61">
            <v>83</v>
          </cell>
        </row>
        <row r="62">
          <cell r="B62" t="str">
            <v>亚吉灌区</v>
          </cell>
          <cell r="C62" t="str">
            <v>磐石市</v>
          </cell>
          <cell r="E62" t="str">
            <v>√</v>
          </cell>
          <cell r="F62">
            <v>1</v>
          </cell>
          <cell r="G62">
            <v>6</v>
          </cell>
          <cell r="H62">
            <v>39</v>
          </cell>
          <cell r="I62">
            <v>46</v>
          </cell>
          <cell r="M62">
            <v>0</v>
          </cell>
          <cell r="N62">
            <v>1</v>
          </cell>
          <cell r="O62">
            <v>6</v>
          </cell>
          <cell r="P62">
            <v>39</v>
          </cell>
          <cell r="Q62">
            <v>46</v>
          </cell>
          <cell r="R62" t="str">
            <v>自动</v>
          </cell>
          <cell r="S62" t="str">
            <v>自动</v>
          </cell>
          <cell r="T62" t="str">
            <v>手动</v>
          </cell>
          <cell r="U62">
            <v>8</v>
          </cell>
          <cell r="V62">
            <v>30</v>
          </cell>
          <cell r="W62">
            <v>26</v>
          </cell>
          <cell r="X62">
            <v>64</v>
          </cell>
          <cell r="Y62">
            <v>22.3</v>
          </cell>
          <cell r="Z62">
            <v>22.3</v>
          </cell>
          <cell r="AA62">
            <v>6.38</v>
          </cell>
          <cell r="AB62">
            <v>6.38</v>
          </cell>
          <cell r="AC62">
            <v>6.38</v>
          </cell>
          <cell r="AD62">
            <v>63.740000000000009</v>
          </cell>
        </row>
        <row r="63">
          <cell r="B63" t="str">
            <v>解放灌区</v>
          </cell>
          <cell r="C63" t="str">
            <v>磐石市</v>
          </cell>
          <cell r="E63" t="str">
            <v>√</v>
          </cell>
          <cell r="F63">
            <v>1</v>
          </cell>
          <cell r="G63">
            <v>7</v>
          </cell>
          <cell r="H63">
            <v>31</v>
          </cell>
          <cell r="I63">
            <v>39</v>
          </cell>
          <cell r="M63">
            <v>0</v>
          </cell>
          <cell r="N63">
            <v>1</v>
          </cell>
          <cell r="O63">
            <v>7</v>
          </cell>
          <cell r="P63">
            <v>31</v>
          </cell>
          <cell r="Q63">
            <v>39</v>
          </cell>
          <cell r="R63" t="str">
            <v>自动</v>
          </cell>
          <cell r="S63" t="str">
            <v>自动</v>
          </cell>
          <cell r="T63" t="str">
            <v>手动</v>
          </cell>
          <cell r="U63">
            <v>10</v>
          </cell>
          <cell r="V63">
            <v>35</v>
          </cell>
          <cell r="W63">
            <v>25.26</v>
          </cell>
          <cell r="X63">
            <v>70.260000000000005</v>
          </cell>
          <cell r="Y63">
            <v>24.6</v>
          </cell>
          <cell r="Z63">
            <v>24.6</v>
          </cell>
          <cell r="AA63">
            <v>7.02</v>
          </cell>
          <cell r="AB63">
            <v>7.02</v>
          </cell>
          <cell r="AC63">
            <v>7.02</v>
          </cell>
          <cell r="AD63">
            <v>70.259999999999991</v>
          </cell>
        </row>
        <row r="64">
          <cell r="B64" t="str">
            <v>罗卜地灌区</v>
          </cell>
          <cell r="C64" t="str">
            <v>磐石市</v>
          </cell>
          <cell r="E64" t="str">
            <v>√</v>
          </cell>
          <cell r="F64">
            <v>1</v>
          </cell>
          <cell r="G64">
            <v>9</v>
          </cell>
          <cell r="H64">
            <v>43</v>
          </cell>
          <cell r="I64">
            <v>53</v>
          </cell>
          <cell r="M64">
            <v>0</v>
          </cell>
          <cell r="N64">
            <v>1</v>
          </cell>
          <cell r="O64">
            <v>9</v>
          </cell>
          <cell r="P64">
            <v>43</v>
          </cell>
          <cell r="Q64">
            <v>53</v>
          </cell>
          <cell r="R64" t="str">
            <v>自动</v>
          </cell>
          <cell r="S64" t="str">
            <v>自动</v>
          </cell>
          <cell r="T64" t="str">
            <v>手动</v>
          </cell>
          <cell r="U64">
            <v>10</v>
          </cell>
          <cell r="V64">
            <v>45</v>
          </cell>
          <cell r="W64">
            <v>34</v>
          </cell>
          <cell r="X64">
            <v>89</v>
          </cell>
          <cell r="Y64">
            <v>31</v>
          </cell>
          <cell r="Z64">
            <v>31</v>
          </cell>
          <cell r="AA64">
            <v>8.86</v>
          </cell>
          <cell r="AB64">
            <v>8.86</v>
          </cell>
          <cell r="AC64">
            <v>8.86</v>
          </cell>
          <cell r="AD64">
            <v>88.58</v>
          </cell>
        </row>
        <row r="65">
          <cell r="B65" t="str">
            <v>磐海灌区</v>
          </cell>
          <cell r="C65" t="str">
            <v>磐石市</v>
          </cell>
          <cell r="E65" t="str">
            <v>√</v>
          </cell>
          <cell r="F65">
            <v>1</v>
          </cell>
          <cell r="G65">
            <v>8</v>
          </cell>
          <cell r="H65">
            <v>32</v>
          </cell>
          <cell r="I65">
            <v>41</v>
          </cell>
          <cell r="M65">
            <v>0</v>
          </cell>
          <cell r="N65">
            <v>1</v>
          </cell>
          <cell r="O65">
            <v>8</v>
          </cell>
          <cell r="P65">
            <v>32</v>
          </cell>
          <cell r="Q65">
            <v>41</v>
          </cell>
          <cell r="R65" t="str">
            <v>自动</v>
          </cell>
          <cell r="S65" t="str">
            <v>自动</v>
          </cell>
          <cell r="T65" t="str">
            <v>手动</v>
          </cell>
          <cell r="U65">
            <v>10</v>
          </cell>
          <cell r="V65">
            <v>40</v>
          </cell>
          <cell r="W65">
            <v>28.32</v>
          </cell>
          <cell r="X65">
            <v>78.319999999999993</v>
          </cell>
          <cell r="Y65">
            <v>27.4</v>
          </cell>
          <cell r="Z65">
            <v>27.4</v>
          </cell>
          <cell r="AA65">
            <v>7.84</v>
          </cell>
          <cell r="AB65">
            <v>7.84</v>
          </cell>
          <cell r="AC65">
            <v>7.84</v>
          </cell>
          <cell r="AD65">
            <v>78.320000000000007</v>
          </cell>
        </row>
        <row r="66">
          <cell r="B66" t="str">
            <v>郭大院灌区</v>
          </cell>
          <cell r="C66" t="str">
            <v>磐石市</v>
          </cell>
          <cell r="E66" t="str">
            <v>√</v>
          </cell>
          <cell r="F66">
            <v>2</v>
          </cell>
          <cell r="G66">
            <v>3</v>
          </cell>
          <cell r="H66">
            <v>11</v>
          </cell>
          <cell r="I66">
            <v>16</v>
          </cell>
          <cell r="M66">
            <v>0</v>
          </cell>
          <cell r="N66">
            <v>2</v>
          </cell>
          <cell r="O66">
            <v>3</v>
          </cell>
          <cell r="P66">
            <v>11</v>
          </cell>
          <cell r="Q66">
            <v>16</v>
          </cell>
          <cell r="R66" t="str">
            <v>自动</v>
          </cell>
          <cell r="S66" t="str">
            <v>自动</v>
          </cell>
          <cell r="T66" t="str">
            <v>手动</v>
          </cell>
          <cell r="U66">
            <v>20</v>
          </cell>
          <cell r="V66">
            <v>15</v>
          </cell>
          <cell r="W66">
            <v>7.26</v>
          </cell>
          <cell r="X66">
            <v>42.26</v>
          </cell>
          <cell r="Y66">
            <v>14.8</v>
          </cell>
          <cell r="Z66">
            <v>14.8</v>
          </cell>
          <cell r="AA66">
            <v>4.22</v>
          </cell>
          <cell r="AB66">
            <v>4.22</v>
          </cell>
          <cell r="AC66">
            <v>4.22</v>
          </cell>
          <cell r="AD66">
            <v>42.26</v>
          </cell>
        </row>
        <row r="67">
          <cell r="B67" t="str">
            <v>五一灌区</v>
          </cell>
          <cell r="C67" t="str">
            <v>磐石市</v>
          </cell>
          <cell r="E67" t="str">
            <v>√</v>
          </cell>
          <cell r="F67">
            <v>1</v>
          </cell>
          <cell r="G67">
            <v>8</v>
          </cell>
          <cell r="H67">
            <v>35</v>
          </cell>
          <cell r="I67">
            <v>44</v>
          </cell>
          <cell r="M67">
            <v>0</v>
          </cell>
          <cell r="N67">
            <v>1</v>
          </cell>
          <cell r="O67">
            <v>8</v>
          </cell>
          <cell r="P67">
            <v>35</v>
          </cell>
          <cell r="Q67">
            <v>44</v>
          </cell>
          <cell r="R67" t="str">
            <v>自动</v>
          </cell>
          <cell r="S67" t="str">
            <v>自动</v>
          </cell>
          <cell r="T67" t="str">
            <v>自动</v>
          </cell>
          <cell r="U67">
            <v>8</v>
          </cell>
          <cell r="V67">
            <v>64</v>
          </cell>
          <cell r="W67">
            <v>7.79</v>
          </cell>
          <cell r="X67">
            <v>79.790000000000006</v>
          </cell>
          <cell r="Y67">
            <v>27.7</v>
          </cell>
          <cell r="Z67">
            <v>44.3</v>
          </cell>
          <cell r="AA67">
            <v>7.79</v>
          </cell>
          <cell r="AD67">
            <v>79.790000000000006</v>
          </cell>
        </row>
        <row r="68">
          <cell r="B68" t="str">
            <v>前郭灌区</v>
          </cell>
          <cell r="C68" t="str">
            <v>前郭县</v>
          </cell>
          <cell r="E68" t="str">
            <v>√</v>
          </cell>
          <cell r="F68">
            <v>45</v>
          </cell>
          <cell r="G68">
            <v>130</v>
          </cell>
          <cell r="H68">
            <v>158</v>
          </cell>
          <cell r="I68">
            <v>333</v>
          </cell>
          <cell r="J68">
            <v>40</v>
          </cell>
          <cell r="K68">
            <v>112</v>
          </cell>
          <cell r="L68">
            <v>16</v>
          </cell>
          <cell r="M68">
            <v>168</v>
          </cell>
          <cell r="N68">
            <v>5</v>
          </cell>
          <cell r="O68">
            <v>18</v>
          </cell>
          <cell r="P68">
            <v>142</v>
          </cell>
          <cell r="Q68">
            <v>165</v>
          </cell>
          <cell r="R68" t="str">
            <v>自动</v>
          </cell>
          <cell r="S68" t="str">
            <v>自动</v>
          </cell>
          <cell r="T68" t="str">
            <v>自动</v>
          </cell>
          <cell r="U68">
            <v>50</v>
          </cell>
          <cell r="V68">
            <v>64</v>
          </cell>
          <cell r="W68">
            <v>520</v>
          </cell>
          <cell r="X68">
            <v>634</v>
          </cell>
          <cell r="Y68">
            <v>374</v>
          </cell>
          <cell r="Z68">
            <v>260</v>
          </cell>
          <cell r="AD68">
            <v>634</v>
          </cell>
        </row>
        <row r="69">
          <cell r="B69" t="str">
            <v>塔虎城灌区</v>
          </cell>
          <cell r="C69" t="str">
            <v>前郭县</v>
          </cell>
          <cell r="D69" t="str">
            <v>√</v>
          </cell>
          <cell r="F69">
            <v>2</v>
          </cell>
          <cell r="G69">
            <v>27</v>
          </cell>
          <cell r="I69">
            <v>29</v>
          </cell>
          <cell r="M69">
            <v>0</v>
          </cell>
          <cell r="Q69">
            <v>0</v>
          </cell>
          <cell r="X69">
            <v>0</v>
          </cell>
          <cell r="AD69">
            <v>0</v>
          </cell>
        </row>
        <row r="70">
          <cell r="B70" t="str">
            <v>小城子灌区（舒兰）</v>
          </cell>
          <cell r="C70" t="str">
            <v>舒兰市</v>
          </cell>
          <cell r="D70" t="str">
            <v>√</v>
          </cell>
          <cell r="F70">
            <v>9</v>
          </cell>
          <cell r="G70">
            <v>84</v>
          </cell>
          <cell r="I70">
            <v>93</v>
          </cell>
          <cell r="M70">
            <v>0</v>
          </cell>
          <cell r="N70">
            <v>9</v>
          </cell>
          <cell r="O70">
            <v>84</v>
          </cell>
          <cell r="Q70">
            <v>93</v>
          </cell>
          <cell r="R70" t="str">
            <v>自动</v>
          </cell>
          <cell r="S70" t="str">
            <v>自动</v>
          </cell>
          <cell r="U70">
            <v>45</v>
          </cell>
          <cell r="V70">
            <v>168</v>
          </cell>
          <cell r="X70">
            <v>213</v>
          </cell>
          <cell r="Y70">
            <v>45</v>
          </cell>
          <cell r="Z70">
            <v>168</v>
          </cell>
          <cell r="AD70">
            <v>213</v>
          </cell>
        </row>
        <row r="71">
          <cell r="B71" t="str">
            <v>亮甲山灌区</v>
          </cell>
          <cell r="C71" t="str">
            <v>舒兰市</v>
          </cell>
          <cell r="D71" t="str">
            <v>√</v>
          </cell>
          <cell r="F71">
            <v>4</v>
          </cell>
          <cell r="G71">
            <v>4</v>
          </cell>
          <cell r="I71">
            <v>8</v>
          </cell>
          <cell r="M71">
            <v>0</v>
          </cell>
          <cell r="N71">
            <v>4</v>
          </cell>
          <cell r="O71">
            <v>4</v>
          </cell>
          <cell r="Q71">
            <v>8</v>
          </cell>
          <cell r="R71" t="str">
            <v>自动</v>
          </cell>
          <cell r="S71" t="str">
            <v>自动</v>
          </cell>
          <cell r="U71">
            <v>32</v>
          </cell>
          <cell r="V71">
            <v>16</v>
          </cell>
          <cell r="X71">
            <v>48</v>
          </cell>
          <cell r="Z71">
            <v>48</v>
          </cell>
          <cell r="AD71">
            <v>48</v>
          </cell>
        </row>
        <row r="72">
          <cell r="B72" t="str">
            <v>新安灌区(呼兰河）</v>
          </cell>
          <cell r="C72" t="str">
            <v>舒兰市</v>
          </cell>
          <cell r="D72" t="str">
            <v>√</v>
          </cell>
          <cell r="F72">
            <v>4</v>
          </cell>
          <cell r="G72">
            <v>114</v>
          </cell>
          <cell r="I72">
            <v>118</v>
          </cell>
          <cell r="M72">
            <v>0</v>
          </cell>
          <cell r="N72">
            <v>4</v>
          </cell>
          <cell r="O72">
            <v>114</v>
          </cell>
          <cell r="Q72">
            <v>118</v>
          </cell>
          <cell r="R72" t="str">
            <v>自动</v>
          </cell>
          <cell r="S72" t="str">
            <v>自动</v>
          </cell>
          <cell r="U72">
            <v>20</v>
          </cell>
          <cell r="V72">
            <v>342</v>
          </cell>
          <cell r="X72">
            <v>362</v>
          </cell>
          <cell r="Y72">
            <v>100</v>
          </cell>
          <cell r="Z72">
            <v>100</v>
          </cell>
          <cell r="AA72">
            <v>60</v>
          </cell>
          <cell r="AB72">
            <v>60</v>
          </cell>
          <cell r="AC72">
            <v>42</v>
          </cell>
          <cell r="AD72">
            <v>362</v>
          </cell>
        </row>
        <row r="73">
          <cell r="B73" t="str">
            <v>金马灌区</v>
          </cell>
          <cell r="C73" t="str">
            <v>舒兰市</v>
          </cell>
          <cell r="D73" t="str">
            <v>√</v>
          </cell>
          <cell r="F73">
            <v>1</v>
          </cell>
          <cell r="G73">
            <v>50</v>
          </cell>
          <cell r="I73">
            <v>51</v>
          </cell>
          <cell r="M73">
            <v>0</v>
          </cell>
          <cell r="N73">
            <v>1</v>
          </cell>
          <cell r="O73">
            <v>50</v>
          </cell>
          <cell r="Q73">
            <v>51</v>
          </cell>
          <cell r="R73" t="str">
            <v>自动</v>
          </cell>
          <cell r="S73" t="str">
            <v>自动</v>
          </cell>
          <cell r="U73">
            <v>5</v>
          </cell>
          <cell r="V73">
            <v>150</v>
          </cell>
          <cell r="X73">
            <v>155</v>
          </cell>
          <cell r="Y73">
            <v>50</v>
          </cell>
          <cell r="Z73">
            <v>50</v>
          </cell>
          <cell r="AA73">
            <v>30</v>
          </cell>
          <cell r="AB73">
            <v>15</v>
          </cell>
          <cell r="AC73">
            <v>10</v>
          </cell>
          <cell r="AD73">
            <v>155</v>
          </cell>
        </row>
        <row r="74">
          <cell r="B74" t="str">
            <v>响水灌区</v>
          </cell>
          <cell r="C74" t="str">
            <v>舒兰市</v>
          </cell>
          <cell r="D74" t="str">
            <v>√</v>
          </cell>
          <cell r="F74">
            <v>4</v>
          </cell>
          <cell r="G74">
            <v>23</v>
          </cell>
          <cell r="I74">
            <v>27</v>
          </cell>
          <cell r="M74">
            <v>0</v>
          </cell>
          <cell r="N74">
            <v>4</v>
          </cell>
          <cell r="O74">
            <v>23</v>
          </cell>
          <cell r="Q74">
            <v>27</v>
          </cell>
          <cell r="R74" t="str">
            <v>自动</v>
          </cell>
          <cell r="S74" t="str">
            <v>自动</v>
          </cell>
          <cell r="U74">
            <v>20</v>
          </cell>
          <cell r="V74">
            <v>115</v>
          </cell>
          <cell r="X74">
            <v>135</v>
          </cell>
          <cell r="Y74">
            <v>80</v>
          </cell>
          <cell r="Z74">
            <v>55</v>
          </cell>
          <cell r="AD74">
            <v>135</v>
          </cell>
        </row>
        <row r="75">
          <cell r="B75" t="str">
            <v>新安水库灌区</v>
          </cell>
          <cell r="C75" t="str">
            <v>舒兰市</v>
          </cell>
          <cell r="E75" t="str">
            <v>√</v>
          </cell>
          <cell r="F75">
            <v>6</v>
          </cell>
          <cell r="G75">
            <v>55</v>
          </cell>
          <cell r="H75">
            <v>187</v>
          </cell>
          <cell r="I75">
            <v>248</v>
          </cell>
          <cell r="M75">
            <v>0</v>
          </cell>
          <cell r="N75">
            <v>6</v>
          </cell>
          <cell r="O75">
            <v>55</v>
          </cell>
          <cell r="P75">
            <v>187</v>
          </cell>
          <cell r="Q75">
            <v>248</v>
          </cell>
          <cell r="R75" t="str">
            <v>自动</v>
          </cell>
          <cell r="S75" t="str">
            <v>自动</v>
          </cell>
          <cell r="T75" t="str">
            <v>手动</v>
          </cell>
          <cell r="U75">
            <v>18</v>
          </cell>
          <cell r="V75">
            <v>110</v>
          </cell>
          <cell r="W75">
            <v>18.7</v>
          </cell>
          <cell r="X75">
            <v>146.69999999999999</v>
          </cell>
          <cell r="Y75">
            <v>78</v>
          </cell>
          <cell r="Z75">
            <v>50</v>
          </cell>
          <cell r="AA75">
            <v>5</v>
          </cell>
          <cell r="AB75">
            <v>10</v>
          </cell>
          <cell r="AC75">
            <v>3.7</v>
          </cell>
          <cell r="AD75">
            <v>146.69999999999999</v>
          </cell>
        </row>
        <row r="76">
          <cell r="B76" t="str">
            <v>小城灌区</v>
          </cell>
          <cell r="C76" t="str">
            <v>舒兰市</v>
          </cell>
          <cell r="D76" t="str">
            <v>√</v>
          </cell>
          <cell r="F76">
            <v>7</v>
          </cell>
          <cell r="G76">
            <v>28</v>
          </cell>
          <cell r="I76">
            <v>35</v>
          </cell>
          <cell r="M76">
            <v>0</v>
          </cell>
          <cell r="N76">
            <v>7</v>
          </cell>
          <cell r="O76">
            <v>28</v>
          </cell>
          <cell r="Q76">
            <v>35</v>
          </cell>
          <cell r="R76" t="str">
            <v>自动</v>
          </cell>
          <cell r="S76" t="str">
            <v>自动</v>
          </cell>
          <cell r="U76">
            <v>15</v>
          </cell>
          <cell r="V76">
            <v>42</v>
          </cell>
          <cell r="X76">
            <v>57</v>
          </cell>
          <cell r="Y76">
            <v>30</v>
          </cell>
          <cell r="Z76">
            <v>27</v>
          </cell>
          <cell r="AD76">
            <v>57</v>
          </cell>
        </row>
        <row r="77">
          <cell r="B77" t="str">
            <v>太平灌区</v>
          </cell>
          <cell r="C77" t="str">
            <v>舒兰市</v>
          </cell>
          <cell r="D77" t="str">
            <v>√</v>
          </cell>
          <cell r="F77">
            <v>1</v>
          </cell>
          <cell r="I77">
            <v>1</v>
          </cell>
          <cell r="M77">
            <v>0</v>
          </cell>
          <cell r="N77">
            <v>1</v>
          </cell>
          <cell r="Q77">
            <v>1</v>
          </cell>
          <cell r="R77" t="str">
            <v>自动</v>
          </cell>
          <cell r="U77">
            <v>15</v>
          </cell>
          <cell r="X77">
            <v>15</v>
          </cell>
          <cell r="Y77">
            <v>10</v>
          </cell>
          <cell r="Z77">
            <v>5</v>
          </cell>
          <cell r="AD77">
            <v>15</v>
          </cell>
        </row>
        <row r="78">
          <cell r="B78" t="str">
            <v>谢家店灌区</v>
          </cell>
          <cell r="C78" t="str">
            <v>舒兰市</v>
          </cell>
          <cell r="E78" t="str">
            <v>√</v>
          </cell>
          <cell r="F78">
            <v>17</v>
          </cell>
          <cell r="H78">
            <v>22</v>
          </cell>
          <cell r="I78">
            <v>39</v>
          </cell>
          <cell r="M78">
            <v>0</v>
          </cell>
          <cell r="N78">
            <v>17</v>
          </cell>
          <cell r="P78">
            <v>22</v>
          </cell>
          <cell r="Q78">
            <v>39</v>
          </cell>
          <cell r="R78" t="str">
            <v>自动</v>
          </cell>
          <cell r="T78" t="str">
            <v>自动</v>
          </cell>
          <cell r="U78">
            <v>85</v>
          </cell>
          <cell r="W78">
            <v>66</v>
          </cell>
          <cell r="X78">
            <v>151</v>
          </cell>
          <cell r="Y78">
            <v>43</v>
          </cell>
          <cell r="Z78">
            <v>42</v>
          </cell>
          <cell r="AA78">
            <v>22</v>
          </cell>
          <cell r="AB78">
            <v>24</v>
          </cell>
          <cell r="AC78">
            <v>22</v>
          </cell>
          <cell r="AD78">
            <v>153</v>
          </cell>
        </row>
        <row r="79">
          <cell r="B79" t="str">
            <v>双山灌区</v>
          </cell>
          <cell r="C79" t="str">
            <v>双辽市</v>
          </cell>
          <cell r="D79" t="str">
            <v>√</v>
          </cell>
          <cell r="F79">
            <v>1</v>
          </cell>
          <cell r="G79">
            <v>49</v>
          </cell>
          <cell r="I79">
            <v>50</v>
          </cell>
          <cell r="J79">
            <v>1</v>
          </cell>
          <cell r="K79">
            <v>8</v>
          </cell>
          <cell r="M79">
            <v>9</v>
          </cell>
          <cell r="O79">
            <v>9</v>
          </cell>
          <cell r="Q79">
            <v>9</v>
          </cell>
          <cell r="R79" t="str">
            <v>自动</v>
          </cell>
          <cell r="S79" t="str">
            <v>自动</v>
          </cell>
          <cell r="V79">
            <v>12</v>
          </cell>
          <cell r="X79">
            <v>12</v>
          </cell>
          <cell r="Y79">
            <v>12</v>
          </cell>
          <cell r="AD79">
            <v>12</v>
          </cell>
        </row>
        <row r="80">
          <cell r="B80" t="str">
            <v>东江灌区</v>
          </cell>
          <cell r="C80" t="str">
            <v>通化县</v>
          </cell>
          <cell r="D80" t="str">
            <v>√</v>
          </cell>
          <cell r="F80">
            <v>18</v>
          </cell>
          <cell r="G80">
            <v>16</v>
          </cell>
          <cell r="I80">
            <v>34</v>
          </cell>
          <cell r="J80">
            <v>9</v>
          </cell>
          <cell r="K80">
            <v>2</v>
          </cell>
          <cell r="M80">
            <v>11</v>
          </cell>
          <cell r="N80">
            <v>9</v>
          </cell>
          <cell r="O80">
            <v>14</v>
          </cell>
          <cell r="Q80">
            <v>23</v>
          </cell>
          <cell r="R80" t="str">
            <v>自动</v>
          </cell>
          <cell r="S80" t="str">
            <v>自动</v>
          </cell>
          <cell r="U80">
            <v>60</v>
          </cell>
          <cell r="V80">
            <v>60</v>
          </cell>
          <cell r="X80">
            <v>120</v>
          </cell>
          <cell r="Y80">
            <v>60</v>
          </cell>
          <cell r="Z80">
            <v>60</v>
          </cell>
          <cell r="AA80">
            <v>0</v>
          </cell>
          <cell r="AD80">
            <v>120</v>
          </cell>
        </row>
        <row r="81">
          <cell r="B81" t="str">
            <v>英额布灌区</v>
          </cell>
          <cell r="C81" t="str">
            <v>通化县</v>
          </cell>
          <cell r="D81" t="str">
            <v>√</v>
          </cell>
          <cell r="F81">
            <v>28</v>
          </cell>
          <cell r="G81">
            <v>54</v>
          </cell>
          <cell r="I81">
            <v>82</v>
          </cell>
          <cell r="J81">
            <v>18</v>
          </cell>
          <cell r="K81">
            <v>22</v>
          </cell>
          <cell r="M81">
            <v>40</v>
          </cell>
          <cell r="N81">
            <v>10</v>
          </cell>
          <cell r="O81">
            <v>32</v>
          </cell>
          <cell r="Q81">
            <v>42</v>
          </cell>
          <cell r="R81" t="str">
            <v>自动</v>
          </cell>
          <cell r="S81" t="str">
            <v>自动</v>
          </cell>
          <cell r="U81">
            <v>60</v>
          </cell>
          <cell r="V81">
            <v>13</v>
          </cell>
          <cell r="X81">
            <v>73</v>
          </cell>
          <cell r="Y81">
            <v>73</v>
          </cell>
          <cell r="AD81">
            <v>73</v>
          </cell>
        </row>
        <row r="82">
          <cell r="B82" t="str">
            <v>百草沟灌区</v>
          </cell>
          <cell r="C82" t="str">
            <v>汪清县</v>
          </cell>
          <cell r="D82" t="str">
            <v>√</v>
          </cell>
          <cell r="F82">
            <v>28</v>
          </cell>
          <cell r="G82">
            <v>48</v>
          </cell>
          <cell r="I82">
            <v>76</v>
          </cell>
          <cell r="M82">
            <v>0</v>
          </cell>
          <cell r="N82">
            <v>28</v>
          </cell>
          <cell r="O82">
            <v>48</v>
          </cell>
          <cell r="Q82">
            <v>76</v>
          </cell>
          <cell r="R82" t="str">
            <v>自动</v>
          </cell>
          <cell r="S82" t="str">
            <v>自动</v>
          </cell>
          <cell r="U82">
            <v>84</v>
          </cell>
          <cell r="V82">
            <v>144</v>
          </cell>
          <cell r="X82">
            <v>228</v>
          </cell>
          <cell r="Y82">
            <v>60</v>
          </cell>
          <cell r="Z82">
            <v>168</v>
          </cell>
          <cell r="AD82">
            <v>228</v>
          </cell>
        </row>
        <row r="83">
          <cell r="B83" t="str">
            <v>大兴沟灌区</v>
          </cell>
          <cell r="C83" t="str">
            <v>汪清县</v>
          </cell>
          <cell r="D83" t="str">
            <v>√</v>
          </cell>
          <cell r="F83">
            <v>39</v>
          </cell>
          <cell r="G83">
            <v>44</v>
          </cell>
          <cell r="I83">
            <v>83</v>
          </cell>
          <cell r="M83">
            <v>0</v>
          </cell>
          <cell r="N83">
            <v>39</v>
          </cell>
          <cell r="O83">
            <v>44</v>
          </cell>
          <cell r="Q83">
            <v>83</v>
          </cell>
          <cell r="R83" t="str">
            <v>自动</v>
          </cell>
          <cell r="S83" t="str">
            <v>自动</v>
          </cell>
          <cell r="U83">
            <v>117</v>
          </cell>
          <cell r="V83">
            <v>132</v>
          </cell>
          <cell r="X83">
            <v>249</v>
          </cell>
          <cell r="Y83">
            <v>60</v>
          </cell>
          <cell r="Z83">
            <v>189</v>
          </cell>
          <cell r="AD83">
            <v>249</v>
          </cell>
        </row>
        <row r="84">
          <cell r="B84" t="str">
            <v>天桥岭灌区</v>
          </cell>
          <cell r="C84" t="str">
            <v>汪清县</v>
          </cell>
          <cell r="D84" t="str">
            <v>√</v>
          </cell>
          <cell r="F84">
            <v>13</v>
          </cell>
          <cell r="G84">
            <v>20</v>
          </cell>
          <cell r="I84">
            <v>33</v>
          </cell>
          <cell r="M84">
            <v>0</v>
          </cell>
          <cell r="N84">
            <v>13</v>
          </cell>
          <cell r="O84">
            <v>20</v>
          </cell>
          <cell r="Q84">
            <v>33</v>
          </cell>
          <cell r="R84" t="str">
            <v>自动</v>
          </cell>
          <cell r="S84" t="str">
            <v>自动</v>
          </cell>
          <cell r="U84">
            <v>39</v>
          </cell>
          <cell r="V84">
            <v>60</v>
          </cell>
          <cell r="X84">
            <v>99</v>
          </cell>
          <cell r="Y84">
            <v>30</v>
          </cell>
          <cell r="Z84">
            <v>69</v>
          </cell>
          <cell r="AD84">
            <v>99</v>
          </cell>
        </row>
        <row r="85">
          <cell r="B85" t="str">
            <v>罗子沟灌区</v>
          </cell>
          <cell r="C85" t="str">
            <v>汪清县</v>
          </cell>
          <cell r="D85" t="str">
            <v>√</v>
          </cell>
          <cell r="F85">
            <v>8</v>
          </cell>
          <cell r="G85">
            <v>10</v>
          </cell>
          <cell r="I85">
            <v>18</v>
          </cell>
          <cell r="M85">
            <v>0</v>
          </cell>
          <cell r="N85">
            <v>8</v>
          </cell>
          <cell r="O85">
            <v>10</v>
          </cell>
          <cell r="Q85">
            <v>18</v>
          </cell>
          <cell r="R85" t="str">
            <v>自动</v>
          </cell>
          <cell r="S85" t="str">
            <v>自动</v>
          </cell>
          <cell r="U85">
            <v>24</v>
          </cell>
          <cell r="V85">
            <v>30</v>
          </cell>
          <cell r="X85">
            <v>54</v>
          </cell>
          <cell r="Y85">
            <v>18</v>
          </cell>
          <cell r="Z85">
            <v>36</v>
          </cell>
          <cell r="AD85">
            <v>54</v>
          </cell>
        </row>
        <row r="86">
          <cell r="B86" t="str">
            <v>汪清灌区</v>
          </cell>
          <cell r="C86" t="str">
            <v>汪清县</v>
          </cell>
          <cell r="D86" t="str">
            <v>√</v>
          </cell>
          <cell r="F86">
            <v>2</v>
          </cell>
          <cell r="G86">
            <v>5</v>
          </cell>
          <cell r="I86">
            <v>7</v>
          </cell>
          <cell r="M86">
            <v>0</v>
          </cell>
          <cell r="N86">
            <v>2</v>
          </cell>
          <cell r="O86">
            <v>5</v>
          </cell>
          <cell r="Q86">
            <v>7</v>
          </cell>
          <cell r="R86" t="str">
            <v>自动</v>
          </cell>
          <cell r="S86" t="str">
            <v>自动</v>
          </cell>
          <cell r="U86">
            <v>6</v>
          </cell>
          <cell r="V86">
            <v>15</v>
          </cell>
          <cell r="X86">
            <v>21</v>
          </cell>
          <cell r="Y86">
            <v>6</v>
          </cell>
          <cell r="Z86">
            <v>15</v>
          </cell>
          <cell r="AD86">
            <v>21</v>
          </cell>
        </row>
        <row r="87">
          <cell r="B87" t="str">
            <v>东光灌区</v>
          </cell>
          <cell r="C87" t="str">
            <v>汪清县</v>
          </cell>
          <cell r="D87" t="str">
            <v>√</v>
          </cell>
          <cell r="F87">
            <v>16</v>
          </cell>
          <cell r="G87">
            <v>21</v>
          </cell>
          <cell r="I87">
            <v>37</v>
          </cell>
          <cell r="M87">
            <v>0</v>
          </cell>
          <cell r="N87">
            <v>16</v>
          </cell>
          <cell r="O87">
            <v>21</v>
          </cell>
          <cell r="Q87">
            <v>37</v>
          </cell>
          <cell r="R87" t="str">
            <v>自动</v>
          </cell>
          <cell r="S87" t="str">
            <v>自动</v>
          </cell>
          <cell r="U87">
            <v>48</v>
          </cell>
          <cell r="V87">
            <v>63</v>
          </cell>
          <cell r="X87">
            <v>111</v>
          </cell>
          <cell r="Y87">
            <v>30</v>
          </cell>
          <cell r="Z87">
            <v>81</v>
          </cell>
          <cell r="AD87">
            <v>111</v>
          </cell>
        </row>
        <row r="88">
          <cell r="B88" t="str">
            <v>鸡冠灌区</v>
          </cell>
          <cell r="C88" t="str">
            <v>汪清县</v>
          </cell>
          <cell r="D88" t="str">
            <v>√</v>
          </cell>
          <cell r="F88">
            <v>11</v>
          </cell>
          <cell r="G88">
            <v>14</v>
          </cell>
          <cell r="I88">
            <v>25</v>
          </cell>
          <cell r="M88">
            <v>0</v>
          </cell>
          <cell r="N88">
            <v>11</v>
          </cell>
          <cell r="O88">
            <v>14</v>
          </cell>
          <cell r="Q88">
            <v>25</v>
          </cell>
          <cell r="R88" t="str">
            <v>自动</v>
          </cell>
          <cell r="S88" t="str">
            <v>自动</v>
          </cell>
          <cell r="U88">
            <v>33</v>
          </cell>
          <cell r="V88">
            <v>42</v>
          </cell>
          <cell r="X88">
            <v>75</v>
          </cell>
          <cell r="Y88">
            <v>21</v>
          </cell>
          <cell r="Z88">
            <v>54</v>
          </cell>
          <cell r="AD88">
            <v>75</v>
          </cell>
        </row>
        <row r="89">
          <cell r="B89" t="str">
            <v>春阳灌区</v>
          </cell>
          <cell r="C89" t="str">
            <v>汪清县</v>
          </cell>
          <cell r="D89" t="str">
            <v>√</v>
          </cell>
          <cell r="F89">
            <v>16</v>
          </cell>
          <cell r="G89">
            <v>16</v>
          </cell>
          <cell r="I89">
            <v>32</v>
          </cell>
          <cell r="M89">
            <v>0</v>
          </cell>
          <cell r="N89">
            <v>16</v>
          </cell>
          <cell r="O89">
            <v>16</v>
          </cell>
          <cell r="Q89">
            <v>32</v>
          </cell>
          <cell r="R89" t="str">
            <v>自动</v>
          </cell>
          <cell r="S89" t="str">
            <v>自动</v>
          </cell>
          <cell r="U89">
            <v>48</v>
          </cell>
          <cell r="V89">
            <v>48</v>
          </cell>
          <cell r="X89">
            <v>96</v>
          </cell>
          <cell r="Y89">
            <v>30</v>
          </cell>
          <cell r="Z89">
            <v>66</v>
          </cell>
          <cell r="AD89">
            <v>96</v>
          </cell>
        </row>
        <row r="90">
          <cell r="B90" t="str">
            <v>朝阳川灌区</v>
          </cell>
          <cell r="C90" t="str">
            <v>延吉市</v>
          </cell>
          <cell r="D90" t="str">
            <v>√</v>
          </cell>
          <cell r="F90">
            <v>19</v>
          </cell>
          <cell r="G90">
            <v>133</v>
          </cell>
          <cell r="I90">
            <v>152</v>
          </cell>
          <cell r="J90">
            <v>17</v>
          </cell>
          <cell r="M90">
            <v>17</v>
          </cell>
          <cell r="N90">
            <v>2</v>
          </cell>
          <cell r="O90">
            <v>53</v>
          </cell>
          <cell r="Q90">
            <v>55</v>
          </cell>
          <cell r="R90" t="str">
            <v>自动</v>
          </cell>
          <cell r="S90" t="str">
            <v>自动</v>
          </cell>
          <cell r="U90">
            <v>8</v>
          </cell>
          <cell r="V90">
            <v>212</v>
          </cell>
          <cell r="X90">
            <v>220</v>
          </cell>
          <cell r="Y90">
            <v>128</v>
          </cell>
          <cell r="Z90">
            <v>92</v>
          </cell>
          <cell r="AD90">
            <v>220</v>
          </cell>
        </row>
        <row r="91">
          <cell r="B91" t="str">
            <v>欢欣岭灌区</v>
          </cell>
          <cell r="C91" t="str">
            <v>伊通县</v>
          </cell>
          <cell r="D91" t="str">
            <v>√</v>
          </cell>
          <cell r="F91">
            <v>5</v>
          </cell>
          <cell r="G91">
            <v>19</v>
          </cell>
          <cell r="I91">
            <v>24</v>
          </cell>
          <cell r="M91">
            <v>0</v>
          </cell>
          <cell r="N91">
            <v>5</v>
          </cell>
          <cell r="O91">
            <v>19</v>
          </cell>
          <cell r="Q91">
            <v>24</v>
          </cell>
          <cell r="R91" t="str">
            <v>自动</v>
          </cell>
          <cell r="S91" t="str">
            <v>自动</v>
          </cell>
          <cell r="U91">
            <v>15</v>
          </cell>
          <cell r="V91">
            <v>48</v>
          </cell>
          <cell r="X91">
            <v>63</v>
          </cell>
          <cell r="Y91">
            <v>48</v>
          </cell>
          <cell r="Z91">
            <v>15</v>
          </cell>
          <cell r="AA91">
            <v>0</v>
          </cell>
          <cell r="AD91">
            <v>63</v>
          </cell>
        </row>
        <row r="92">
          <cell r="B92" t="str">
            <v>寿山灌区</v>
          </cell>
          <cell r="C92" t="str">
            <v>伊通县</v>
          </cell>
          <cell r="D92" t="str">
            <v>√</v>
          </cell>
          <cell r="F92">
            <v>2</v>
          </cell>
          <cell r="G92">
            <v>26</v>
          </cell>
          <cell r="I92">
            <v>28</v>
          </cell>
          <cell r="M92">
            <v>0</v>
          </cell>
          <cell r="N92">
            <v>2</v>
          </cell>
          <cell r="O92">
            <v>26</v>
          </cell>
          <cell r="Q92">
            <v>28</v>
          </cell>
          <cell r="R92" t="str">
            <v>自动</v>
          </cell>
          <cell r="S92" t="str">
            <v>自动</v>
          </cell>
          <cell r="U92">
            <v>3</v>
          </cell>
          <cell r="V92">
            <v>26</v>
          </cell>
          <cell r="X92">
            <v>29</v>
          </cell>
          <cell r="Y92">
            <v>19</v>
          </cell>
          <cell r="Z92">
            <v>10</v>
          </cell>
          <cell r="AD92">
            <v>29</v>
          </cell>
        </row>
        <row r="93">
          <cell r="B93" t="str">
            <v>范家灌区</v>
          </cell>
          <cell r="C93" t="str">
            <v>伊通县</v>
          </cell>
          <cell r="D93" t="str">
            <v>√</v>
          </cell>
          <cell r="F93">
            <v>2</v>
          </cell>
          <cell r="G93">
            <v>24</v>
          </cell>
          <cell r="I93">
            <v>26</v>
          </cell>
          <cell r="M93">
            <v>0</v>
          </cell>
          <cell r="N93">
            <v>2</v>
          </cell>
          <cell r="O93">
            <v>24</v>
          </cell>
          <cell r="Q93">
            <v>26</v>
          </cell>
          <cell r="R93" t="str">
            <v>自动</v>
          </cell>
          <cell r="S93" t="str">
            <v>自动</v>
          </cell>
          <cell r="U93">
            <v>3</v>
          </cell>
          <cell r="V93">
            <v>24</v>
          </cell>
          <cell r="X93">
            <v>27</v>
          </cell>
          <cell r="Y93">
            <v>17</v>
          </cell>
          <cell r="Z93">
            <v>10</v>
          </cell>
          <cell r="AD93">
            <v>27</v>
          </cell>
        </row>
        <row r="94">
          <cell r="B94" t="str">
            <v>三联灌区</v>
          </cell>
          <cell r="C94" t="str">
            <v>伊通县</v>
          </cell>
          <cell r="D94" t="str">
            <v>√</v>
          </cell>
          <cell r="F94">
            <v>3</v>
          </cell>
          <cell r="G94">
            <v>16</v>
          </cell>
          <cell r="I94">
            <v>19</v>
          </cell>
          <cell r="M94">
            <v>0</v>
          </cell>
          <cell r="N94">
            <v>3</v>
          </cell>
          <cell r="O94">
            <v>16</v>
          </cell>
          <cell r="Q94">
            <v>19</v>
          </cell>
          <cell r="R94" t="str">
            <v>自动</v>
          </cell>
          <cell r="S94" t="str">
            <v>自动</v>
          </cell>
          <cell r="U94">
            <v>9</v>
          </cell>
          <cell r="V94">
            <v>40</v>
          </cell>
          <cell r="X94">
            <v>49</v>
          </cell>
          <cell r="Y94">
            <v>29</v>
          </cell>
          <cell r="Z94">
            <v>20</v>
          </cell>
          <cell r="AD94">
            <v>49</v>
          </cell>
        </row>
        <row r="95">
          <cell r="B95" t="str">
            <v>石门灌区（伊通）</v>
          </cell>
          <cell r="C95" t="str">
            <v>伊通县</v>
          </cell>
          <cell r="D95" t="str">
            <v>√</v>
          </cell>
          <cell r="F95">
            <v>10</v>
          </cell>
          <cell r="G95">
            <v>40</v>
          </cell>
          <cell r="I95">
            <v>50</v>
          </cell>
          <cell r="M95">
            <v>0</v>
          </cell>
          <cell r="N95">
            <v>10</v>
          </cell>
          <cell r="O95">
            <v>40</v>
          </cell>
          <cell r="Q95">
            <v>50</v>
          </cell>
          <cell r="R95" t="str">
            <v>自动</v>
          </cell>
          <cell r="S95" t="str">
            <v>自动</v>
          </cell>
          <cell r="U95">
            <v>15</v>
          </cell>
          <cell r="V95">
            <v>40</v>
          </cell>
          <cell r="X95">
            <v>55</v>
          </cell>
          <cell r="Y95">
            <v>30</v>
          </cell>
          <cell r="Z95">
            <v>25</v>
          </cell>
          <cell r="AD95">
            <v>55</v>
          </cell>
        </row>
        <row r="96">
          <cell r="B96" t="str">
            <v>星星哨灌区</v>
          </cell>
          <cell r="C96" t="str">
            <v>永吉县</v>
          </cell>
          <cell r="E96" t="str">
            <v>√</v>
          </cell>
          <cell r="F96">
            <v>8</v>
          </cell>
          <cell r="G96">
            <v>26</v>
          </cell>
          <cell r="I96">
            <v>34</v>
          </cell>
          <cell r="J96">
            <v>8</v>
          </cell>
          <cell r="K96">
            <v>26</v>
          </cell>
          <cell r="M96">
            <v>34</v>
          </cell>
          <cell r="Q96">
            <v>0</v>
          </cell>
          <cell r="R96" t="str">
            <v>自动</v>
          </cell>
          <cell r="S96" t="str">
            <v>自动</v>
          </cell>
          <cell r="X96">
            <v>0</v>
          </cell>
          <cell r="AD96">
            <v>0</v>
          </cell>
        </row>
        <row r="97">
          <cell r="B97" t="str">
            <v>朝阳灌区</v>
          </cell>
          <cell r="C97" t="str">
            <v>永吉县</v>
          </cell>
          <cell r="D97" t="str">
            <v>√</v>
          </cell>
          <cell r="F97">
            <v>1</v>
          </cell>
          <cell r="G97">
            <v>9</v>
          </cell>
          <cell r="I97">
            <v>10</v>
          </cell>
          <cell r="J97">
            <v>1</v>
          </cell>
          <cell r="M97">
            <v>1</v>
          </cell>
          <cell r="Q97">
            <v>0</v>
          </cell>
          <cell r="R97" t="str">
            <v>自动</v>
          </cell>
          <cell r="S97" t="str">
            <v>自动</v>
          </cell>
          <cell r="X97">
            <v>0</v>
          </cell>
          <cell r="AD97">
            <v>0</v>
          </cell>
        </row>
        <row r="98">
          <cell r="B98" t="str">
            <v>碾子沟灌区</v>
          </cell>
          <cell r="C98" t="str">
            <v>永吉县</v>
          </cell>
          <cell r="D98" t="str">
            <v>√</v>
          </cell>
          <cell r="F98">
            <v>4</v>
          </cell>
          <cell r="G98">
            <v>14</v>
          </cell>
          <cell r="I98">
            <v>18</v>
          </cell>
          <cell r="J98">
            <v>4</v>
          </cell>
          <cell r="K98">
            <v>14</v>
          </cell>
          <cell r="M98">
            <v>18</v>
          </cell>
          <cell r="Q98">
            <v>0</v>
          </cell>
          <cell r="R98" t="str">
            <v>自动</v>
          </cell>
          <cell r="S98" t="str">
            <v>自动</v>
          </cell>
          <cell r="X98">
            <v>0</v>
          </cell>
          <cell r="AD98">
            <v>0</v>
          </cell>
        </row>
        <row r="99">
          <cell r="B99" t="str">
            <v>庙岭灌区</v>
          </cell>
          <cell r="C99" t="str">
            <v>永吉县</v>
          </cell>
          <cell r="D99" t="str">
            <v>√</v>
          </cell>
          <cell r="F99">
            <v>1</v>
          </cell>
          <cell r="G99">
            <v>1</v>
          </cell>
          <cell r="I99">
            <v>2</v>
          </cell>
          <cell r="M99">
            <v>0</v>
          </cell>
          <cell r="Q99">
            <v>0</v>
          </cell>
          <cell r="R99" t="str">
            <v>自动</v>
          </cell>
          <cell r="S99" t="str">
            <v>自动</v>
          </cell>
          <cell r="X99">
            <v>0</v>
          </cell>
          <cell r="AD99">
            <v>0</v>
          </cell>
        </row>
        <row r="100">
          <cell r="B100" t="str">
            <v>松榆灌区</v>
          </cell>
          <cell r="C100" t="str">
            <v>榆树市</v>
          </cell>
          <cell r="D100" t="str">
            <v>√</v>
          </cell>
          <cell r="F100">
            <v>3</v>
          </cell>
          <cell r="G100">
            <v>21</v>
          </cell>
          <cell r="I100">
            <v>24</v>
          </cell>
          <cell r="J100">
            <v>1</v>
          </cell>
          <cell r="M100">
            <v>1</v>
          </cell>
          <cell r="N100">
            <v>2</v>
          </cell>
          <cell r="O100">
            <v>21</v>
          </cell>
          <cell r="Q100">
            <v>23</v>
          </cell>
          <cell r="R100" t="str">
            <v>自动</v>
          </cell>
          <cell r="S100" t="str">
            <v>自动</v>
          </cell>
          <cell r="U100">
            <v>8</v>
          </cell>
          <cell r="V100">
            <v>84</v>
          </cell>
          <cell r="X100">
            <v>92</v>
          </cell>
          <cell r="Y100">
            <v>50</v>
          </cell>
          <cell r="Z100">
            <v>42</v>
          </cell>
          <cell r="AA100">
            <v>0</v>
          </cell>
          <cell r="AB100">
            <v>0</v>
          </cell>
          <cell r="AC100">
            <v>0</v>
          </cell>
          <cell r="AD100">
            <v>92</v>
          </cell>
        </row>
        <row r="101">
          <cell r="B101" t="str">
            <v>松坡灌区</v>
          </cell>
          <cell r="C101" t="str">
            <v>榆树市</v>
          </cell>
          <cell r="D101" t="str">
            <v>√</v>
          </cell>
          <cell r="F101">
            <v>9</v>
          </cell>
          <cell r="G101">
            <v>158</v>
          </cell>
          <cell r="I101">
            <v>167</v>
          </cell>
          <cell r="M101">
            <v>0</v>
          </cell>
          <cell r="N101">
            <v>9</v>
          </cell>
          <cell r="O101">
            <v>100</v>
          </cell>
          <cell r="Q101">
            <v>109</v>
          </cell>
          <cell r="R101" t="str">
            <v>自动</v>
          </cell>
          <cell r="S101" t="str">
            <v>自动</v>
          </cell>
          <cell r="U101">
            <v>36</v>
          </cell>
          <cell r="V101">
            <v>400</v>
          </cell>
          <cell r="X101">
            <v>436</v>
          </cell>
          <cell r="Y101">
            <v>270</v>
          </cell>
          <cell r="Z101">
            <v>166</v>
          </cell>
          <cell r="AD101">
            <v>436</v>
          </cell>
        </row>
        <row r="102">
          <cell r="B102" t="str">
            <v>玉皇庙水库灌区</v>
          </cell>
          <cell r="C102" t="str">
            <v>榆树市</v>
          </cell>
          <cell r="D102" t="str">
            <v>√</v>
          </cell>
          <cell r="F102">
            <v>2</v>
          </cell>
          <cell r="G102">
            <v>70</v>
          </cell>
          <cell r="I102">
            <v>72</v>
          </cell>
          <cell r="M102">
            <v>0</v>
          </cell>
          <cell r="N102">
            <v>2</v>
          </cell>
          <cell r="O102">
            <v>40</v>
          </cell>
          <cell r="Q102">
            <v>42</v>
          </cell>
          <cell r="R102" t="str">
            <v>自动</v>
          </cell>
          <cell r="S102" t="str">
            <v>自动</v>
          </cell>
          <cell r="U102">
            <v>8</v>
          </cell>
          <cell r="V102">
            <v>160</v>
          </cell>
          <cell r="X102">
            <v>168</v>
          </cell>
          <cell r="Y102">
            <v>100</v>
          </cell>
          <cell r="Z102">
            <v>68</v>
          </cell>
          <cell r="AA102">
            <v>0</v>
          </cell>
          <cell r="AB102">
            <v>0</v>
          </cell>
          <cell r="AC102">
            <v>0</v>
          </cell>
          <cell r="AD102">
            <v>168</v>
          </cell>
        </row>
        <row r="103">
          <cell r="B103" t="str">
            <v>延青灌区</v>
          </cell>
          <cell r="C103" t="str">
            <v>榆树市</v>
          </cell>
          <cell r="E103" t="str">
            <v>√</v>
          </cell>
          <cell r="F103">
            <v>1</v>
          </cell>
          <cell r="G103">
            <v>22</v>
          </cell>
          <cell r="H103">
            <v>50</v>
          </cell>
          <cell r="I103">
            <v>73</v>
          </cell>
          <cell r="M103">
            <v>0</v>
          </cell>
          <cell r="N103">
            <v>1</v>
          </cell>
          <cell r="O103">
            <v>22</v>
          </cell>
          <cell r="P103">
            <v>50</v>
          </cell>
          <cell r="Q103">
            <v>73</v>
          </cell>
          <cell r="R103" t="str">
            <v>自动</v>
          </cell>
          <cell r="S103" t="str">
            <v>自动</v>
          </cell>
          <cell r="T103" t="str">
            <v>自动</v>
          </cell>
          <cell r="U103">
            <v>4</v>
          </cell>
          <cell r="V103">
            <v>88</v>
          </cell>
          <cell r="W103">
            <v>200</v>
          </cell>
          <cell r="X103">
            <v>292</v>
          </cell>
          <cell r="Y103">
            <v>50</v>
          </cell>
          <cell r="Z103">
            <v>42</v>
          </cell>
          <cell r="AA103">
            <v>80</v>
          </cell>
          <cell r="AB103">
            <v>60</v>
          </cell>
          <cell r="AC103">
            <v>60</v>
          </cell>
          <cell r="AD103">
            <v>292</v>
          </cell>
        </row>
        <row r="104">
          <cell r="B104" t="str">
            <v>石塘水库灌区</v>
          </cell>
          <cell r="C104" t="str">
            <v>榆树市</v>
          </cell>
          <cell r="D104" t="str">
            <v>√</v>
          </cell>
          <cell r="F104">
            <v>2</v>
          </cell>
          <cell r="G104">
            <v>46</v>
          </cell>
          <cell r="I104">
            <v>48</v>
          </cell>
          <cell r="M104">
            <v>0</v>
          </cell>
          <cell r="N104">
            <v>2</v>
          </cell>
          <cell r="O104">
            <v>20</v>
          </cell>
          <cell r="Q104">
            <v>22</v>
          </cell>
          <cell r="R104" t="str">
            <v>自动</v>
          </cell>
          <cell r="S104" t="str">
            <v>自动</v>
          </cell>
          <cell r="U104">
            <v>8</v>
          </cell>
          <cell r="V104">
            <v>80</v>
          </cell>
          <cell r="X104">
            <v>88</v>
          </cell>
          <cell r="Y104">
            <v>50</v>
          </cell>
          <cell r="Z104">
            <v>38</v>
          </cell>
          <cell r="AA104">
            <v>0</v>
          </cell>
          <cell r="AB104">
            <v>0</v>
          </cell>
          <cell r="AC104">
            <v>0</v>
          </cell>
          <cell r="AD104">
            <v>88</v>
          </cell>
        </row>
        <row r="105">
          <cell r="B105" t="str">
            <v>于家水库灌区</v>
          </cell>
          <cell r="C105" t="str">
            <v>榆树市</v>
          </cell>
          <cell r="D105" t="str">
            <v>√</v>
          </cell>
          <cell r="F105">
            <v>2</v>
          </cell>
          <cell r="G105">
            <v>55</v>
          </cell>
          <cell r="I105">
            <v>57</v>
          </cell>
          <cell r="K105">
            <v>35</v>
          </cell>
          <cell r="M105">
            <v>35</v>
          </cell>
          <cell r="N105">
            <v>2</v>
          </cell>
          <cell r="O105">
            <v>20</v>
          </cell>
          <cell r="Q105">
            <v>22</v>
          </cell>
          <cell r="R105" t="str">
            <v>自动</v>
          </cell>
          <cell r="S105" t="str">
            <v>自动</v>
          </cell>
          <cell r="U105">
            <v>8</v>
          </cell>
          <cell r="V105">
            <v>80</v>
          </cell>
          <cell r="X105">
            <v>88</v>
          </cell>
          <cell r="Y105">
            <v>50</v>
          </cell>
          <cell r="Z105">
            <v>38</v>
          </cell>
          <cell r="AA105">
            <v>0</v>
          </cell>
          <cell r="AB105">
            <v>0</v>
          </cell>
          <cell r="AC105">
            <v>0</v>
          </cell>
          <cell r="AD105">
            <v>88</v>
          </cell>
        </row>
        <row r="106">
          <cell r="B106" t="str">
            <v>苏家岗水库灌区</v>
          </cell>
          <cell r="C106" t="str">
            <v>榆树市</v>
          </cell>
          <cell r="D106" t="str">
            <v>√</v>
          </cell>
          <cell r="F106">
            <v>1</v>
          </cell>
          <cell r="G106">
            <v>6</v>
          </cell>
          <cell r="I106">
            <v>7</v>
          </cell>
          <cell r="M106">
            <v>0</v>
          </cell>
          <cell r="N106">
            <v>1</v>
          </cell>
          <cell r="O106">
            <v>6</v>
          </cell>
          <cell r="Q106">
            <v>7</v>
          </cell>
          <cell r="R106" t="str">
            <v>自动</v>
          </cell>
          <cell r="S106" t="str">
            <v>自动</v>
          </cell>
          <cell r="U106">
            <v>4</v>
          </cell>
          <cell r="V106">
            <v>24</v>
          </cell>
          <cell r="X106">
            <v>28</v>
          </cell>
          <cell r="Y106">
            <v>18</v>
          </cell>
          <cell r="Z106">
            <v>10</v>
          </cell>
          <cell r="AA106">
            <v>0</v>
          </cell>
          <cell r="AB106">
            <v>0</v>
          </cell>
          <cell r="AC106">
            <v>0</v>
          </cell>
          <cell r="AD106">
            <v>28</v>
          </cell>
        </row>
        <row r="107">
          <cell r="B107" t="str">
            <v>向阳水库灌区</v>
          </cell>
          <cell r="C107" t="str">
            <v>榆树市</v>
          </cell>
          <cell r="D107" t="str">
            <v>√</v>
          </cell>
          <cell r="F107">
            <v>2</v>
          </cell>
          <cell r="G107">
            <v>40</v>
          </cell>
          <cell r="I107">
            <v>42</v>
          </cell>
          <cell r="M107">
            <v>0</v>
          </cell>
          <cell r="N107">
            <v>2</v>
          </cell>
          <cell r="O107">
            <v>20</v>
          </cell>
          <cell r="Q107">
            <v>22</v>
          </cell>
          <cell r="R107" t="str">
            <v>自动</v>
          </cell>
          <cell r="S107" t="str">
            <v>自动</v>
          </cell>
          <cell r="U107">
            <v>8</v>
          </cell>
          <cell r="V107">
            <v>80</v>
          </cell>
          <cell r="X107">
            <v>88</v>
          </cell>
          <cell r="Y107">
            <v>50</v>
          </cell>
          <cell r="Z107">
            <v>38</v>
          </cell>
          <cell r="AA107">
            <v>0</v>
          </cell>
          <cell r="AB107">
            <v>0</v>
          </cell>
          <cell r="AC107">
            <v>0</v>
          </cell>
          <cell r="AD107">
            <v>88</v>
          </cell>
        </row>
        <row r="108">
          <cell r="B108" t="str">
            <v>双阳水库灌区</v>
          </cell>
          <cell r="C108" t="str">
            <v>长春市双阳区</v>
          </cell>
          <cell r="E108" t="str">
            <v>√</v>
          </cell>
          <cell r="F108">
            <v>5</v>
          </cell>
          <cell r="G108">
            <v>73</v>
          </cell>
          <cell r="H108">
            <v>368</v>
          </cell>
          <cell r="I108">
            <v>446</v>
          </cell>
          <cell r="M108">
            <v>0</v>
          </cell>
          <cell r="N108">
            <v>5</v>
          </cell>
          <cell r="O108">
            <v>73</v>
          </cell>
          <cell r="P108">
            <v>328</v>
          </cell>
          <cell r="Q108">
            <v>406</v>
          </cell>
          <cell r="R108" t="str">
            <v>自动</v>
          </cell>
          <cell r="S108" t="str">
            <v>自动</v>
          </cell>
          <cell r="T108" t="str">
            <v>自动</v>
          </cell>
          <cell r="U108">
            <v>25</v>
          </cell>
          <cell r="V108">
            <v>219</v>
          </cell>
          <cell r="W108">
            <v>656</v>
          </cell>
          <cell r="X108">
            <v>900</v>
          </cell>
          <cell r="Y108">
            <v>330</v>
          </cell>
          <cell r="Z108">
            <v>145</v>
          </cell>
          <cell r="AA108">
            <v>140</v>
          </cell>
          <cell r="AB108">
            <v>140</v>
          </cell>
          <cell r="AC108">
            <v>145</v>
          </cell>
          <cell r="AD108">
            <v>900</v>
          </cell>
        </row>
        <row r="109">
          <cell r="B109" t="str">
            <v>黑顶子水库灌区</v>
          </cell>
          <cell r="C109" t="str">
            <v>长春市双阳区</v>
          </cell>
          <cell r="E109" t="str">
            <v>√</v>
          </cell>
          <cell r="F109">
            <v>1</v>
          </cell>
          <cell r="G109">
            <v>9</v>
          </cell>
          <cell r="H109">
            <v>64</v>
          </cell>
          <cell r="I109">
            <v>74</v>
          </cell>
          <cell r="M109">
            <v>0</v>
          </cell>
          <cell r="N109">
            <v>1</v>
          </cell>
          <cell r="O109">
            <v>9</v>
          </cell>
          <cell r="P109">
            <v>64</v>
          </cell>
          <cell r="Q109">
            <v>74</v>
          </cell>
          <cell r="R109" t="str">
            <v>自动</v>
          </cell>
          <cell r="S109" t="str">
            <v>自动</v>
          </cell>
          <cell r="T109" t="str">
            <v>自动</v>
          </cell>
          <cell r="U109">
            <v>5</v>
          </cell>
          <cell r="V109">
            <v>45</v>
          </cell>
          <cell r="W109">
            <v>247</v>
          </cell>
          <cell r="X109">
            <v>297</v>
          </cell>
          <cell r="Y109">
            <v>50</v>
          </cell>
          <cell r="Z109">
            <v>60</v>
          </cell>
          <cell r="AA109">
            <v>60</v>
          </cell>
          <cell r="AB109">
            <v>60</v>
          </cell>
          <cell r="AC109">
            <v>67</v>
          </cell>
          <cell r="AD109">
            <v>297</v>
          </cell>
        </row>
        <row r="110">
          <cell r="B110" t="str">
            <v>四方坨子灌区</v>
          </cell>
          <cell r="C110" t="str">
            <v>镇赉县</v>
          </cell>
          <cell r="E110" t="str">
            <v>√</v>
          </cell>
          <cell r="F110">
            <v>10</v>
          </cell>
          <cell r="G110">
            <v>63</v>
          </cell>
          <cell r="H110">
            <v>400</v>
          </cell>
          <cell r="I110">
            <v>473</v>
          </cell>
          <cell r="M110">
            <v>0</v>
          </cell>
          <cell r="N110">
            <v>10</v>
          </cell>
          <cell r="O110">
            <v>63</v>
          </cell>
          <cell r="P110">
            <v>400</v>
          </cell>
          <cell r="Q110">
            <v>473</v>
          </cell>
          <cell r="R110" t="str">
            <v>自动</v>
          </cell>
          <cell r="S110" t="str">
            <v>自动</v>
          </cell>
          <cell r="T110" t="str">
            <v>自动</v>
          </cell>
          <cell r="U110">
            <v>49</v>
          </cell>
          <cell r="V110">
            <v>308.7</v>
          </cell>
          <cell r="W110">
            <v>1960</v>
          </cell>
          <cell r="X110">
            <v>2317.6999999999998</v>
          </cell>
          <cell r="Y110">
            <v>245.6</v>
          </cell>
          <cell r="Z110">
            <v>346</v>
          </cell>
          <cell r="AA110">
            <v>575.29999999999995</v>
          </cell>
          <cell r="AB110">
            <v>575.29999999999995</v>
          </cell>
          <cell r="AC110">
            <v>575.29999999999995</v>
          </cell>
          <cell r="AD110">
            <v>2317.5</v>
          </cell>
        </row>
        <row r="111">
          <cell r="B111" t="str">
            <v>镇赉灌区（大屯灌区和月亮泡灌区）</v>
          </cell>
          <cell r="C111" t="str">
            <v>镇赉县</v>
          </cell>
          <cell r="E111" t="str">
            <v>√</v>
          </cell>
          <cell r="F111">
            <v>3</v>
          </cell>
          <cell r="G111">
            <v>21</v>
          </cell>
          <cell r="H111">
            <v>68</v>
          </cell>
          <cell r="I111">
            <v>92</v>
          </cell>
          <cell r="M111">
            <v>0</v>
          </cell>
          <cell r="N111">
            <v>3</v>
          </cell>
          <cell r="O111">
            <v>21</v>
          </cell>
          <cell r="P111">
            <v>68</v>
          </cell>
          <cell r="Q111">
            <v>92</v>
          </cell>
          <cell r="R111" t="str">
            <v>自动</v>
          </cell>
          <cell r="S111" t="str">
            <v>自动</v>
          </cell>
          <cell r="T111" t="str">
            <v>自动</v>
          </cell>
          <cell r="U111">
            <v>15</v>
          </cell>
          <cell r="V111">
            <v>105</v>
          </cell>
          <cell r="W111">
            <v>340</v>
          </cell>
          <cell r="X111">
            <v>460</v>
          </cell>
          <cell r="Y111">
            <v>60</v>
          </cell>
          <cell r="Z111">
            <v>60</v>
          </cell>
          <cell r="AA111">
            <v>110</v>
          </cell>
          <cell r="AB111">
            <v>110</v>
          </cell>
          <cell r="AC111">
            <v>120</v>
          </cell>
          <cell r="AD111">
            <v>460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3"/>
  <sheetViews>
    <sheetView showZeros="0" tabSelected="1" view="pageBreakPreview" zoomScale="115" zoomScaleNormal="85" zoomScaleSheetLayoutView="115" workbookViewId="0">
      <pane xSplit="3" ySplit="4" topLeftCell="D17" activePane="bottomRight" state="frozen"/>
      <selection pane="topRight"/>
      <selection pane="bottomLeft"/>
      <selection pane="bottomRight" activeCell="D20" sqref="C20:D21"/>
    </sheetView>
  </sheetViews>
  <sheetFormatPr defaultColWidth="9" defaultRowHeight="13.5"/>
  <cols>
    <col min="1" max="1" width="9" style="1"/>
    <col min="2" max="2" width="19.375" style="1" customWidth="1"/>
    <col min="3" max="3" width="12.125" style="1" customWidth="1"/>
    <col min="4" max="4" width="16" style="1" customWidth="1"/>
    <col min="5" max="6" width="9" style="1" hidden="1" customWidth="1"/>
    <col min="7" max="7" width="6.875" style="1" hidden="1" customWidth="1"/>
    <col min="8" max="9" width="7.125" style="1" hidden="1" customWidth="1"/>
    <col min="10" max="10" width="8.75" style="1" hidden="1" customWidth="1"/>
    <col min="11" max="11" width="7.375" style="1" hidden="1" customWidth="1"/>
    <col min="12" max="13" width="7.125" style="1" hidden="1" customWidth="1"/>
    <col min="14" max="14" width="8.5" style="1" hidden="1" customWidth="1"/>
    <col min="15" max="17" width="7.125" style="1" hidden="1" customWidth="1"/>
    <col min="18" max="18" width="8.25" style="1" hidden="1" customWidth="1"/>
    <col min="19" max="19" width="7.625" style="35" hidden="1" customWidth="1"/>
    <col min="20" max="21" width="7.125" style="35" hidden="1" customWidth="1"/>
    <col min="22" max="22" width="7.5" style="1" hidden="1" customWidth="1"/>
    <col min="23" max="24" width="7.375" style="1" hidden="1" customWidth="1"/>
    <col min="25" max="25" width="8.125" style="1" hidden="1" customWidth="1"/>
    <col min="26" max="28" width="9" style="1" hidden="1" customWidth="1"/>
    <col min="29" max="16384" width="9" style="1"/>
  </cols>
  <sheetData>
    <row r="1" spans="1:30" ht="25.5" customHeight="1">
      <c r="A1" s="36" t="s">
        <v>163</v>
      </c>
    </row>
    <row r="2" spans="1:30" ht="29.25" customHeight="1">
      <c r="A2" s="41" t="s">
        <v>172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30" ht="33" customHeight="1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9"/>
      <c r="G3" s="39" t="s">
        <v>5</v>
      </c>
      <c r="H3" s="39"/>
      <c r="I3" s="39"/>
      <c r="J3" s="39"/>
      <c r="K3" s="39" t="s">
        <v>6</v>
      </c>
      <c r="L3" s="39"/>
      <c r="M3" s="39"/>
      <c r="N3" s="39"/>
      <c r="O3" s="39" t="s">
        <v>7</v>
      </c>
      <c r="P3" s="39"/>
      <c r="Q3" s="39"/>
      <c r="R3" s="39"/>
      <c r="S3" s="39" t="s">
        <v>8</v>
      </c>
      <c r="T3" s="39"/>
      <c r="U3" s="39"/>
      <c r="V3" s="39" t="s">
        <v>9</v>
      </c>
      <c r="W3" s="39"/>
      <c r="X3" s="39"/>
      <c r="Y3" s="39"/>
      <c r="Z3" s="39" t="s">
        <v>10</v>
      </c>
      <c r="AA3" s="39"/>
      <c r="AB3" s="39"/>
    </row>
    <row r="4" spans="1:30" ht="33" customHeight="1">
      <c r="A4" s="39"/>
      <c r="B4" s="39"/>
      <c r="C4" s="39"/>
      <c r="D4" s="39"/>
      <c r="E4" s="2" t="s">
        <v>11</v>
      </c>
      <c r="F4" s="2" t="s">
        <v>12</v>
      </c>
      <c r="G4" s="2" t="s">
        <v>13</v>
      </c>
      <c r="H4" s="2" t="s">
        <v>14</v>
      </c>
      <c r="I4" s="3" t="s">
        <v>15</v>
      </c>
      <c r="J4" s="2" t="s">
        <v>16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13</v>
      </c>
      <c r="T4" s="2" t="s">
        <v>14</v>
      </c>
      <c r="U4" s="2" t="s">
        <v>15</v>
      </c>
      <c r="V4" s="2" t="s">
        <v>13</v>
      </c>
      <c r="W4" s="2" t="s">
        <v>14</v>
      </c>
      <c r="X4" s="2" t="s">
        <v>15</v>
      </c>
      <c r="Y4" s="2" t="s">
        <v>16</v>
      </c>
      <c r="Z4" s="2" t="s">
        <v>17</v>
      </c>
      <c r="AA4" s="2" t="s">
        <v>18</v>
      </c>
      <c r="AB4" s="2" t="s">
        <v>16</v>
      </c>
    </row>
    <row r="5" spans="1:30" ht="24.75" customHeight="1">
      <c r="A5" s="40" t="s">
        <v>19</v>
      </c>
      <c r="B5" s="40"/>
      <c r="C5" s="40"/>
      <c r="D5" s="40"/>
      <c r="E5" s="40"/>
      <c r="F5" s="40"/>
      <c r="G5" s="4" t="e">
        <f t="shared" ref="G5:AB5" si="0">SUM(G6:G113)</f>
        <v>#N/A</v>
      </c>
      <c r="H5" s="4" t="e">
        <f t="shared" si="0"/>
        <v>#N/A</v>
      </c>
      <c r="I5" s="4" t="e">
        <f t="shared" si="0"/>
        <v>#N/A</v>
      </c>
      <c r="J5" s="4" t="e">
        <f t="shared" si="0"/>
        <v>#N/A</v>
      </c>
      <c r="K5" s="4" t="e">
        <f t="shared" si="0"/>
        <v>#N/A</v>
      </c>
      <c r="L5" s="4" t="e">
        <f t="shared" si="0"/>
        <v>#N/A</v>
      </c>
      <c r="M5" s="4" t="e">
        <f t="shared" si="0"/>
        <v>#N/A</v>
      </c>
      <c r="N5" s="4" t="e">
        <f t="shared" si="0"/>
        <v>#N/A</v>
      </c>
      <c r="O5" s="4">
        <f t="shared" si="0"/>
        <v>499</v>
      </c>
      <c r="P5" s="4">
        <f t="shared" si="0"/>
        <v>3628</v>
      </c>
      <c r="Q5" s="4">
        <f t="shared" si="0"/>
        <v>3539</v>
      </c>
      <c r="R5" s="4">
        <f t="shared" si="0"/>
        <v>7666</v>
      </c>
      <c r="S5" s="5">
        <f t="shared" si="0"/>
        <v>0</v>
      </c>
      <c r="T5" s="5">
        <f t="shared" si="0"/>
        <v>0</v>
      </c>
      <c r="U5" s="5">
        <f t="shared" si="0"/>
        <v>0</v>
      </c>
      <c r="V5" s="4">
        <f t="shared" si="0"/>
        <v>2604</v>
      </c>
      <c r="W5" s="4">
        <f t="shared" si="0"/>
        <v>15366.7</v>
      </c>
      <c r="X5" s="4">
        <f t="shared" si="0"/>
        <v>13712.330000000002</v>
      </c>
      <c r="Y5" s="4">
        <f t="shared" si="0"/>
        <v>31683.03</v>
      </c>
      <c r="Z5" s="4">
        <f t="shared" si="0"/>
        <v>17970.7</v>
      </c>
      <c r="AA5" s="4">
        <f t="shared" si="0"/>
        <v>13712.330000000002</v>
      </c>
      <c r="AB5" s="4">
        <f t="shared" si="0"/>
        <v>31683.03</v>
      </c>
    </row>
    <row r="6" spans="1:30" ht="22.5" customHeight="1">
      <c r="A6" s="6">
        <v>1</v>
      </c>
      <c r="B6" s="7" t="s">
        <v>20</v>
      </c>
      <c r="C6" s="7" t="s">
        <v>21</v>
      </c>
      <c r="D6" s="8" t="s">
        <v>22</v>
      </c>
      <c r="E6" s="9" t="str">
        <f>VLOOKUP($B6,[1]县市排序!$B$5:$E$111,3,FALSE)</f>
        <v>√</v>
      </c>
      <c r="F6" s="9">
        <f>VLOOKUP($B6,[1]县市排序!$B$5:$AD$111,4,FALSE)</f>
        <v>0</v>
      </c>
      <c r="G6" s="10">
        <f>VLOOKUP($B6,[1]县市排序!$B$5:$AD$111,5,FALSE)</f>
        <v>5</v>
      </c>
      <c r="H6" s="10">
        <f>VLOOKUP($B6,[1]县市排序!$B$5:$AD$111,6,FALSE)</f>
        <v>33</v>
      </c>
      <c r="I6" s="10">
        <f>VLOOKUP($B6,[1]县市排序!$B$5:$AD$111,7,FALSE)</f>
        <v>162</v>
      </c>
      <c r="J6" s="10">
        <f t="shared" ref="J6:J70" si="1">G6+H6+I6</f>
        <v>200</v>
      </c>
      <c r="K6" s="10">
        <f>VLOOKUP($B6,[1]县市排序!$B$5:$AD$111,9,FALSE)</f>
        <v>5</v>
      </c>
      <c r="L6" s="10">
        <f>VLOOKUP($B6,[1]县市排序!$B$5:$AD$111,10,FALSE)</f>
        <v>33</v>
      </c>
      <c r="M6" s="10">
        <f>VLOOKUP($B6,[1]县市排序!$B$5:$AD$111,11,FALSE)</f>
        <v>7</v>
      </c>
      <c r="N6" s="10">
        <f>SUM(K6:M6)</f>
        <v>45</v>
      </c>
      <c r="O6" s="10">
        <v>5</v>
      </c>
      <c r="P6" s="10">
        <v>33</v>
      </c>
      <c r="Q6" s="10">
        <v>162</v>
      </c>
      <c r="R6" s="10">
        <v>200</v>
      </c>
      <c r="S6" s="9" t="s">
        <v>170</v>
      </c>
      <c r="T6" s="9" t="s">
        <v>170</v>
      </c>
      <c r="U6" s="9" t="s">
        <v>170</v>
      </c>
      <c r="V6" s="10">
        <v>50</v>
      </c>
      <c r="W6" s="10">
        <v>330</v>
      </c>
      <c r="X6" s="10">
        <v>1620</v>
      </c>
      <c r="Y6" s="10">
        <v>2000</v>
      </c>
      <c r="Z6" s="11">
        <f>V6+W6</f>
        <v>380</v>
      </c>
      <c r="AA6" s="11">
        <f t="shared" ref="AA6:AA70" si="2">X6</f>
        <v>1620</v>
      </c>
      <c r="AB6" s="10">
        <f t="shared" ref="AB6:AB70" si="3">SUM(Z6:AA6)</f>
        <v>2000</v>
      </c>
      <c r="AD6" s="1">
        <f t="shared" ref="AD6:AD70" si="4">AB6-Y6</f>
        <v>0</v>
      </c>
    </row>
    <row r="7" spans="1:30" ht="22.5" customHeight="1">
      <c r="A7" s="12">
        <f>A6+1</f>
        <v>2</v>
      </c>
      <c r="B7" s="13" t="s">
        <v>23</v>
      </c>
      <c r="C7" s="14" t="s">
        <v>164</v>
      </c>
      <c r="D7" s="8" t="s">
        <v>22</v>
      </c>
      <c r="E7" s="15" t="str">
        <f>VLOOKUP($B7,[1]县市排序!$B$5:$E$111,3,FALSE)</f>
        <v>√</v>
      </c>
      <c r="F7" s="15">
        <f>VLOOKUP($B7,[1]县市排序!$B$5:$AD$111,4,FALSE)</f>
        <v>0</v>
      </c>
      <c r="G7" s="16">
        <f>VLOOKUP($B7,[1]县市排序!$B$5:$AD$111,5,FALSE)</f>
        <v>15</v>
      </c>
      <c r="H7" s="16">
        <f>VLOOKUP($B7,[1]县市排序!$B$5:$AD$111,6,FALSE)</f>
        <v>120</v>
      </c>
      <c r="I7" s="16">
        <f>VLOOKUP($B7,[1]县市排序!$B$5:$AD$111,7,FALSE)</f>
        <v>0</v>
      </c>
      <c r="J7" s="16">
        <f t="shared" si="1"/>
        <v>135</v>
      </c>
      <c r="K7" s="16">
        <f>VLOOKUP($B7,[1]县市排序!$B$5:$AD$111,9,FALSE)</f>
        <v>14</v>
      </c>
      <c r="L7" s="16">
        <f>VLOOKUP($B7,[1]县市排序!$B$5:$AD$111,10,FALSE)</f>
        <v>35</v>
      </c>
      <c r="M7" s="16">
        <f>VLOOKUP($B7,[1]县市排序!$B$5:$AD$111,11,FALSE)</f>
        <v>0</v>
      </c>
      <c r="N7" s="16">
        <f t="shared" ref="N7:N71" si="5">SUM(K7:M7)</f>
        <v>49</v>
      </c>
      <c r="O7" s="16">
        <v>1</v>
      </c>
      <c r="P7" s="16">
        <v>85</v>
      </c>
      <c r="Q7" s="16">
        <v>0</v>
      </c>
      <c r="R7" s="16">
        <v>86</v>
      </c>
      <c r="S7" s="15" t="s">
        <v>170</v>
      </c>
      <c r="T7" s="15" t="s">
        <v>170</v>
      </c>
      <c r="U7" s="15">
        <v>0</v>
      </c>
      <c r="V7" s="16">
        <v>5</v>
      </c>
      <c r="W7" s="16">
        <v>340</v>
      </c>
      <c r="X7" s="16">
        <v>0</v>
      </c>
      <c r="Y7" s="16">
        <v>345</v>
      </c>
      <c r="Z7" s="17">
        <f t="shared" ref="Z7:Z71" si="6">V7+W7</f>
        <v>345</v>
      </c>
      <c r="AA7" s="17">
        <f t="shared" si="2"/>
        <v>0</v>
      </c>
      <c r="AB7" s="16">
        <f t="shared" si="3"/>
        <v>345</v>
      </c>
      <c r="AD7" s="1">
        <f t="shared" si="4"/>
        <v>0</v>
      </c>
    </row>
    <row r="8" spans="1:30" ht="22.5" customHeight="1">
      <c r="A8" s="12">
        <f t="shared" ref="A8:A72" si="7">A7+1</f>
        <v>3</v>
      </c>
      <c r="B8" s="13" t="s">
        <v>24</v>
      </c>
      <c r="C8" s="14" t="s">
        <v>25</v>
      </c>
      <c r="D8" s="8" t="s">
        <v>22</v>
      </c>
      <c r="E8" s="15">
        <f>VLOOKUP($B8,[1]县市排序!$B$5:$E$111,3,FALSE)</f>
        <v>0</v>
      </c>
      <c r="F8" s="15" t="str">
        <f>VLOOKUP($B8,[1]县市排序!$B$5:$AD$111,4,FALSE)</f>
        <v>√</v>
      </c>
      <c r="G8" s="16">
        <f>VLOOKUP($B8,[1]县市排序!$B$5:$AD$111,5,FALSE)</f>
        <v>45</v>
      </c>
      <c r="H8" s="16">
        <f>VLOOKUP($B8,[1]县市排序!$B$5:$AD$111,6,FALSE)</f>
        <v>130</v>
      </c>
      <c r="I8" s="16">
        <f>VLOOKUP($B8,[1]县市排序!$B$5:$AD$111,7,FALSE)</f>
        <v>158</v>
      </c>
      <c r="J8" s="16">
        <f t="shared" si="1"/>
        <v>333</v>
      </c>
      <c r="K8" s="16">
        <f>VLOOKUP($B8,[1]县市排序!$B$5:$AD$111,9,FALSE)</f>
        <v>40</v>
      </c>
      <c r="L8" s="16">
        <f>VLOOKUP($B8,[1]县市排序!$B$5:$AD$111,10,FALSE)</f>
        <v>112</v>
      </c>
      <c r="M8" s="16">
        <f>VLOOKUP($B8,[1]县市排序!$B$5:$AD$111,11,FALSE)</f>
        <v>16</v>
      </c>
      <c r="N8" s="16">
        <f t="shared" si="5"/>
        <v>168</v>
      </c>
      <c r="O8" s="16">
        <v>5</v>
      </c>
      <c r="P8" s="16">
        <v>18</v>
      </c>
      <c r="Q8" s="16">
        <v>142</v>
      </c>
      <c r="R8" s="16">
        <v>165</v>
      </c>
      <c r="S8" s="15" t="s">
        <v>170</v>
      </c>
      <c r="T8" s="15" t="s">
        <v>170</v>
      </c>
      <c r="U8" s="15" t="s">
        <v>170</v>
      </c>
      <c r="V8" s="16">
        <v>50</v>
      </c>
      <c r="W8" s="16">
        <v>64</v>
      </c>
      <c r="X8" s="16">
        <v>520</v>
      </c>
      <c r="Y8" s="16">
        <v>634</v>
      </c>
      <c r="Z8" s="17">
        <f t="shared" si="6"/>
        <v>114</v>
      </c>
      <c r="AA8" s="17">
        <f t="shared" si="2"/>
        <v>520</v>
      </c>
      <c r="AB8" s="16">
        <f t="shared" si="3"/>
        <v>634</v>
      </c>
      <c r="AD8" s="1">
        <f t="shared" si="4"/>
        <v>0</v>
      </c>
    </row>
    <row r="9" spans="1:30" ht="22.5" customHeight="1">
      <c r="A9" s="12">
        <f t="shared" si="7"/>
        <v>4</v>
      </c>
      <c r="B9" s="18" t="s">
        <v>26</v>
      </c>
      <c r="C9" s="18" t="s">
        <v>27</v>
      </c>
      <c r="D9" s="19" t="s">
        <v>22</v>
      </c>
      <c r="E9" s="15" t="str">
        <f>VLOOKUP($B9,[1]县市排序!$B$5:$E$111,3,FALSE)</f>
        <v>√</v>
      </c>
      <c r="F9" s="15">
        <f>VLOOKUP($B9,[1]县市排序!$B$5:$AD$111,4,FALSE)</f>
        <v>0</v>
      </c>
      <c r="G9" s="16">
        <f>VLOOKUP($B9,[1]县市排序!$B$5:$AD$111,5,FALSE)</f>
        <v>1</v>
      </c>
      <c r="H9" s="16">
        <f>VLOOKUP($B9,[1]县市排序!$B$5:$AD$111,6,FALSE)</f>
        <v>21</v>
      </c>
      <c r="I9" s="16">
        <f>VLOOKUP($B9,[1]县市排序!$B$5:$AD$111,7,FALSE)</f>
        <v>86</v>
      </c>
      <c r="J9" s="16">
        <f t="shared" si="1"/>
        <v>108</v>
      </c>
      <c r="K9" s="16">
        <f>VLOOKUP($B9,[1]县市排序!$B$5:$AD$111,9,FALSE)</f>
        <v>0</v>
      </c>
      <c r="L9" s="16">
        <f>VLOOKUP($B9,[1]县市排序!$B$5:$AD$111,10,FALSE)</f>
        <v>0</v>
      </c>
      <c r="M9" s="16">
        <f>VLOOKUP($B9,[1]县市排序!$B$5:$AD$111,11,FALSE)</f>
        <v>0</v>
      </c>
      <c r="N9" s="16">
        <f t="shared" si="5"/>
        <v>0</v>
      </c>
      <c r="O9" s="16">
        <v>1</v>
      </c>
      <c r="P9" s="16">
        <v>21</v>
      </c>
      <c r="Q9" s="16">
        <v>86</v>
      </c>
      <c r="R9" s="16">
        <v>108</v>
      </c>
      <c r="S9" s="15" t="s">
        <v>170</v>
      </c>
      <c r="T9" s="15" t="s">
        <v>170</v>
      </c>
      <c r="U9" s="15" t="s">
        <v>170</v>
      </c>
      <c r="V9" s="16">
        <v>5</v>
      </c>
      <c r="W9" s="16">
        <v>74</v>
      </c>
      <c r="X9" s="16">
        <v>215</v>
      </c>
      <c r="Y9" s="16">
        <v>294</v>
      </c>
      <c r="Z9" s="17">
        <f t="shared" si="6"/>
        <v>79</v>
      </c>
      <c r="AA9" s="17">
        <f t="shared" si="2"/>
        <v>215</v>
      </c>
      <c r="AB9" s="16">
        <f t="shared" si="3"/>
        <v>294</v>
      </c>
      <c r="AD9" s="1">
        <f t="shared" si="4"/>
        <v>0</v>
      </c>
    </row>
    <row r="10" spans="1:30" ht="22.5" customHeight="1">
      <c r="A10" s="12">
        <f t="shared" si="7"/>
        <v>5</v>
      </c>
      <c r="B10" s="18" t="s">
        <v>28</v>
      </c>
      <c r="C10" s="18" t="s">
        <v>29</v>
      </c>
      <c r="D10" s="19" t="s">
        <v>22</v>
      </c>
      <c r="E10" s="15" t="str">
        <f>VLOOKUP($B10,[1]县市排序!$B$5:$E$111,3,FALSE)</f>
        <v>√</v>
      </c>
      <c r="F10" s="15">
        <f>VLOOKUP($B10,[1]县市排序!$B$5:$AD$111,4,FALSE)</f>
        <v>0</v>
      </c>
      <c r="G10" s="16">
        <f>VLOOKUP($B10,[1]县市排序!$B$5:$AD$111,5,FALSE)</f>
        <v>3</v>
      </c>
      <c r="H10" s="16">
        <f>VLOOKUP($B10,[1]县市排序!$B$5:$AD$111,6,FALSE)</f>
        <v>21</v>
      </c>
      <c r="I10" s="16">
        <f>VLOOKUP($B10,[1]县市排序!$B$5:$AD$111,7,FALSE)</f>
        <v>0</v>
      </c>
      <c r="J10" s="16">
        <f t="shared" si="1"/>
        <v>24</v>
      </c>
      <c r="K10" s="16">
        <f>VLOOKUP($B10,[1]县市排序!$B$5:$AD$111,9,FALSE)</f>
        <v>1</v>
      </c>
      <c r="L10" s="16">
        <f>VLOOKUP($B10,[1]县市排序!$B$5:$AD$111,10,FALSE)</f>
        <v>0</v>
      </c>
      <c r="M10" s="16">
        <f>VLOOKUP($B10,[1]县市排序!$B$5:$AD$111,11,FALSE)</f>
        <v>0</v>
      </c>
      <c r="N10" s="16">
        <f t="shared" si="5"/>
        <v>1</v>
      </c>
      <c r="O10" s="16">
        <v>2</v>
      </c>
      <c r="P10" s="16">
        <v>21</v>
      </c>
      <c r="Q10" s="16">
        <v>0</v>
      </c>
      <c r="R10" s="16">
        <v>23</v>
      </c>
      <c r="S10" s="15" t="s">
        <v>170</v>
      </c>
      <c r="T10" s="15" t="s">
        <v>170</v>
      </c>
      <c r="U10" s="15">
        <v>0</v>
      </c>
      <c r="V10" s="16">
        <v>8</v>
      </c>
      <c r="W10" s="16">
        <v>84</v>
      </c>
      <c r="X10" s="16">
        <v>0</v>
      </c>
      <c r="Y10" s="16">
        <v>92</v>
      </c>
      <c r="Z10" s="17">
        <f t="shared" si="6"/>
        <v>92</v>
      </c>
      <c r="AA10" s="17">
        <f t="shared" si="2"/>
        <v>0</v>
      </c>
      <c r="AB10" s="16">
        <f t="shared" si="3"/>
        <v>92</v>
      </c>
      <c r="AD10" s="1">
        <f t="shared" si="4"/>
        <v>0</v>
      </c>
    </row>
    <row r="11" spans="1:30" ht="22.5" customHeight="1">
      <c r="A11" s="12">
        <f t="shared" si="7"/>
        <v>6</v>
      </c>
      <c r="B11" s="13" t="s">
        <v>30</v>
      </c>
      <c r="C11" s="13" t="s">
        <v>31</v>
      </c>
      <c r="D11" s="19" t="s">
        <v>22</v>
      </c>
      <c r="E11" s="15" t="str">
        <f>VLOOKUP($B11,[1]县市排序!$B$5:$E$111,3,FALSE)</f>
        <v>√</v>
      </c>
      <c r="F11" s="15">
        <f>VLOOKUP($B11,[1]县市排序!$B$5:$AD$111,4,FALSE)</f>
        <v>0</v>
      </c>
      <c r="G11" s="16">
        <f>VLOOKUP($B11,[1]县市排序!$B$5:$AD$111,5,FALSE)</f>
        <v>1</v>
      </c>
      <c r="H11" s="16">
        <f>VLOOKUP($B11,[1]县市排序!$B$5:$AD$111,6,FALSE)</f>
        <v>13</v>
      </c>
      <c r="I11" s="16">
        <f>VLOOKUP($B11,[1]县市排序!$B$5:$AD$111,7,FALSE)</f>
        <v>0</v>
      </c>
      <c r="J11" s="16">
        <f t="shared" si="1"/>
        <v>14</v>
      </c>
      <c r="K11" s="16">
        <f>VLOOKUP($B11,[1]县市排序!$B$5:$AD$111,9,FALSE)</f>
        <v>0</v>
      </c>
      <c r="L11" s="16">
        <f>VLOOKUP($B11,[1]县市排序!$B$5:$AD$111,10,FALSE)</f>
        <v>0</v>
      </c>
      <c r="M11" s="16">
        <f>VLOOKUP($B11,[1]县市排序!$B$5:$AD$111,11,FALSE)</f>
        <v>0</v>
      </c>
      <c r="N11" s="16">
        <f t="shared" si="5"/>
        <v>0</v>
      </c>
      <c r="O11" s="16">
        <v>1</v>
      </c>
      <c r="P11" s="16">
        <v>13</v>
      </c>
      <c r="Q11" s="16">
        <v>0</v>
      </c>
      <c r="R11" s="16">
        <v>14</v>
      </c>
      <c r="S11" s="15" t="s">
        <v>170</v>
      </c>
      <c r="T11" s="15" t="s">
        <v>170</v>
      </c>
      <c r="U11" s="15">
        <v>0</v>
      </c>
      <c r="V11" s="16">
        <v>5</v>
      </c>
      <c r="W11" s="16">
        <v>65</v>
      </c>
      <c r="X11" s="16">
        <v>0</v>
      </c>
      <c r="Y11" s="16">
        <v>70</v>
      </c>
      <c r="Z11" s="17">
        <f t="shared" si="6"/>
        <v>70</v>
      </c>
      <c r="AA11" s="17">
        <f t="shared" si="2"/>
        <v>0</v>
      </c>
      <c r="AB11" s="16">
        <f t="shared" si="3"/>
        <v>70</v>
      </c>
      <c r="AD11" s="1">
        <f t="shared" si="4"/>
        <v>0</v>
      </c>
    </row>
    <row r="12" spans="1:30" ht="22.5" customHeight="1">
      <c r="A12" s="12">
        <f t="shared" si="7"/>
        <v>7</v>
      </c>
      <c r="B12" s="7" t="s">
        <v>32</v>
      </c>
      <c r="C12" s="14" t="s">
        <v>164</v>
      </c>
      <c r="D12" s="8" t="s">
        <v>22</v>
      </c>
      <c r="E12" s="15">
        <f>VLOOKUP($B12,[1]县市排序!$B$5:$E$111,3,FALSE)</f>
        <v>0</v>
      </c>
      <c r="F12" s="15" t="str">
        <f>VLOOKUP($B12,[1]县市排序!$B$5:$AD$111,4,FALSE)</f>
        <v>√</v>
      </c>
      <c r="G12" s="16">
        <f>VLOOKUP($B12,[1]县市排序!$B$5:$AD$111,5,FALSE)</f>
        <v>9</v>
      </c>
      <c r="H12" s="16">
        <f>VLOOKUP($B12,[1]县市排序!$B$5:$AD$111,6,FALSE)</f>
        <v>35</v>
      </c>
      <c r="I12" s="16">
        <f>VLOOKUP($B12,[1]县市排序!$B$5:$AD$111,7,FALSE)</f>
        <v>105</v>
      </c>
      <c r="J12" s="16">
        <f t="shared" si="1"/>
        <v>149</v>
      </c>
      <c r="K12" s="16">
        <f>VLOOKUP($B12,[1]县市排序!$B$5:$AD$111,9,FALSE)</f>
        <v>9</v>
      </c>
      <c r="L12" s="16">
        <f>VLOOKUP($B12,[1]县市排序!$B$5:$AD$111,10,FALSE)</f>
        <v>27</v>
      </c>
      <c r="M12" s="16">
        <f>VLOOKUP($B12,[1]县市排序!$B$5:$AD$111,11,FALSE)</f>
        <v>28</v>
      </c>
      <c r="N12" s="16">
        <f t="shared" si="5"/>
        <v>64</v>
      </c>
      <c r="O12" s="16">
        <v>7</v>
      </c>
      <c r="P12" s="16">
        <v>8</v>
      </c>
      <c r="Q12" s="16">
        <v>77</v>
      </c>
      <c r="R12" s="16">
        <v>92</v>
      </c>
      <c r="S12" s="15" t="s">
        <v>170</v>
      </c>
      <c r="T12" s="15" t="s">
        <v>170</v>
      </c>
      <c r="U12" s="15" t="s">
        <v>170</v>
      </c>
      <c r="V12" s="16">
        <v>35</v>
      </c>
      <c r="W12" s="16">
        <v>24</v>
      </c>
      <c r="X12" s="16">
        <v>110</v>
      </c>
      <c r="Y12" s="16">
        <v>169</v>
      </c>
      <c r="Z12" s="17">
        <f t="shared" si="6"/>
        <v>59</v>
      </c>
      <c r="AA12" s="17">
        <f t="shared" si="2"/>
        <v>110</v>
      </c>
      <c r="AB12" s="16">
        <f t="shared" si="3"/>
        <v>169</v>
      </c>
      <c r="AD12" s="1">
        <f t="shared" si="4"/>
        <v>0</v>
      </c>
    </row>
    <row r="13" spans="1:30" ht="22.5" customHeight="1">
      <c r="A13" s="12">
        <f t="shared" si="7"/>
        <v>8</v>
      </c>
      <c r="B13" s="13" t="s">
        <v>34</v>
      </c>
      <c r="C13" s="13" t="s">
        <v>35</v>
      </c>
      <c r="D13" s="19" t="s">
        <v>22</v>
      </c>
      <c r="E13" s="15" t="str">
        <f>VLOOKUP($B13,[1]县市排序!$B$5:$E$111,3,FALSE)</f>
        <v>√</v>
      </c>
      <c r="F13" s="15">
        <f>VLOOKUP($B13,[1]县市排序!$B$5:$AD$111,4,FALSE)</f>
        <v>0</v>
      </c>
      <c r="G13" s="16">
        <f>VLOOKUP($B13,[1]县市排序!$B$5:$AD$111,5,FALSE)</f>
        <v>11</v>
      </c>
      <c r="H13" s="16">
        <f>VLOOKUP($B13,[1]县市排序!$B$5:$AD$111,6,FALSE)</f>
        <v>176</v>
      </c>
      <c r="I13" s="16">
        <f>VLOOKUP($B13,[1]县市排序!$B$5:$AD$111,7,FALSE)</f>
        <v>0</v>
      </c>
      <c r="J13" s="16">
        <f t="shared" si="1"/>
        <v>187</v>
      </c>
      <c r="K13" s="16">
        <f>VLOOKUP($B13,[1]县市排序!$B$5:$AD$111,9,FALSE)</f>
        <v>7</v>
      </c>
      <c r="L13" s="16">
        <f>VLOOKUP($B13,[1]县市排序!$B$5:$AD$111,10,FALSE)</f>
        <v>22</v>
      </c>
      <c r="M13" s="16">
        <f>VLOOKUP($B13,[1]县市排序!$B$5:$AD$111,11,FALSE)</f>
        <v>0</v>
      </c>
      <c r="N13" s="16">
        <f t="shared" si="5"/>
        <v>29</v>
      </c>
      <c r="O13" s="16">
        <v>2</v>
      </c>
      <c r="P13" s="16">
        <v>154</v>
      </c>
      <c r="Q13" s="16">
        <v>0</v>
      </c>
      <c r="R13" s="16">
        <v>156</v>
      </c>
      <c r="S13" s="15" t="s">
        <v>170</v>
      </c>
      <c r="T13" s="15" t="s">
        <v>170</v>
      </c>
      <c r="U13" s="15">
        <v>0</v>
      </c>
      <c r="V13" s="16">
        <v>10</v>
      </c>
      <c r="W13" s="16">
        <v>770</v>
      </c>
      <c r="X13" s="16">
        <v>0</v>
      </c>
      <c r="Y13" s="16">
        <v>780</v>
      </c>
      <c r="Z13" s="17">
        <f t="shared" si="6"/>
        <v>780</v>
      </c>
      <c r="AA13" s="17">
        <f t="shared" si="2"/>
        <v>0</v>
      </c>
      <c r="AB13" s="16">
        <f t="shared" si="3"/>
        <v>780</v>
      </c>
      <c r="AD13" s="1">
        <f t="shared" si="4"/>
        <v>0</v>
      </c>
    </row>
    <row r="14" spans="1:30" ht="22.5" customHeight="1">
      <c r="A14" s="12">
        <f t="shared" si="7"/>
        <v>9</v>
      </c>
      <c r="B14" s="13" t="s">
        <v>36</v>
      </c>
      <c r="C14" s="14" t="s">
        <v>37</v>
      </c>
      <c r="D14" s="8" t="s">
        <v>22</v>
      </c>
      <c r="E14" s="15" t="str">
        <f>VLOOKUP($B14,[1]县市排序!$B$5:$E$111,3,FALSE)</f>
        <v>√</v>
      </c>
      <c r="F14" s="15">
        <f>VLOOKUP($B14,[1]县市排序!$B$5:$AD$111,4,FALSE)</f>
        <v>0</v>
      </c>
      <c r="G14" s="16">
        <f>VLOOKUP($B14,[1]县市排序!$B$5:$AD$111,5,FALSE)</f>
        <v>16</v>
      </c>
      <c r="H14" s="16">
        <f>VLOOKUP($B14,[1]县市排序!$B$5:$AD$111,6,FALSE)</f>
        <v>320</v>
      </c>
      <c r="I14" s="16">
        <f>VLOOKUP($B14,[1]县市排序!$B$5:$AD$111,7,FALSE)</f>
        <v>0</v>
      </c>
      <c r="J14" s="16">
        <f t="shared" si="1"/>
        <v>336</v>
      </c>
      <c r="K14" s="16">
        <f>VLOOKUP($B14,[1]县市排序!$B$5:$AD$111,9,FALSE)</f>
        <v>7</v>
      </c>
      <c r="L14" s="16">
        <f>VLOOKUP($B14,[1]县市排序!$B$5:$AD$111,10,FALSE)</f>
        <v>232</v>
      </c>
      <c r="M14" s="16">
        <f>VLOOKUP($B14,[1]县市排序!$B$5:$AD$111,11,FALSE)</f>
        <v>0</v>
      </c>
      <c r="N14" s="16">
        <f t="shared" si="5"/>
        <v>239</v>
      </c>
      <c r="O14" s="16">
        <v>9</v>
      </c>
      <c r="P14" s="16">
        <v>88</v>
      </c>
      <c r="Q14" s="16">
        <v>0</v>
      </c>
      <c r="R14" s="16">
        <v>97</v>
      </c>
      <c r="S14" s="15" t="s">
        <v>170</v>
      </c>
      <c r="T14" s="15" t="s">
        <v>170</v>
      </c>
      <c r="U14" s="15">
        <v>0</v>
      </c>
      <c r="V14" s="16">
        <v>99</v>
      </c>
      <c r="W14" s="16">
        <v>310</v>
      </c>
      <c r="X14" s="16">
        <v>0</v>
      </c>
      <c r="Y14" s="16">
        <v>409</v>
      </c>
      <c r="Z14" s="17">
        <f t="shared" si="6"/>
        <v>409</v>
      </c>
      <c r="AA14" s="17">
        <f t="shared" si="2"/>
        <v>0</v>
      </c>
      <c r="AB14" s="16">
        <f t="shared" si="3"/>
        <v>409</v>
      </c>
      <c r="AD14" s="1">
        <f t="shared" si="4"/>
        <v>0</v>
      </c>
    </row>
    <row r="15" spans="1:30" ht="22.5" customHeight="1">
      <c r="A15" s="12">
        <f t="shared" si="7"/>
        <v>10</v>
      </c>
      <c r="B15" s="13" t="s">
        <v>38</v>
      </c>
      <c r="C15" s="14" t="s">
        <v>164</v>
      </c>
      <c r="D15" s="8" t="s">
        <v>22</v>
      </c>
      <c r="E15" s="15" t="str">
        <f>VLOOKUP($B15,[1]县市排序!$B$5:$E$111,3,FALSE)</f>
        <v>√</v>
      </c>
      <c r="F15" s="15">
        <f>VLOOKUP($B15,[1]县市排序!$B$5:$AD$111,4,FALSE)</f>
        <v>0</v>
      </c>
      <c r="G15" s="16">
        <f>VLOOKUP($B15,[1]县市排序!$B$5:$AD$111,5,FALSE)</f>
        <v>5</v>
      </c>
      <c r="H15" s="16">
        <f>VLOOKUP($B15,[1]县市排序!$B$5:$AD$111,6,FALSE)</f>
        <v>208</v>
      </c>
      <c r="I15" s="16">
        <f>VLOOKUP($B15,[1]县市排序!$B$5:$AD$111,7,FALSE)</f>
        <v>0</v>
      </c>
      <c r="J15" s="16">
        <f t="shared" si="1"/>
        <v>213</v>
      </c>
      <c r="K15" s="16">
        <f>VLOOKUP($B15,[1]县市排序!$B$5:$AD$111,9,FALSE)</f>
        <v>5</v>
      </c>
      <c r="L15" s="16">
        <f>VLOOKUP($B15,[1]县市排序!$B$5:$AD$111,10,FALSE)</f>
        <v>122</v>
      </c>
      <c r="M15" s="16">
        <f>VLOOKUP($B15,[1]县市排序!$B$5:$AD$111,11,FALSE)</f>
        <v>0</v>
      </c>
      <c r="N15" s="16">
        <f t="shared" si="5"/>
        <v>127</v>
      </c>
      <c r="O15" s="16">
        <v>0</v>
      </c>
      <c r="P15" s="16">
        <v>86</v>
      </c>
      <c r="Q15" s="16">
        <v>0</v>
      </c>
      <c r="R15" s="16">
        <v>86</v>
      </c>
      <c r="S15" s="15">
        <v>0</v>
      </c>
      <c r="T15" s="15" t="s">
        <v>170</v>
      </c>
      <c r="U15" s="15">
        <v>0</v>
      </c>
      <c r="V15" s="16">
        <v>0</v>
      </c>
      <c r="W15" s="16">
        <v>344</v>
      </c>
      <c r="X15" s="16">
        <v>0</v>
      </c>
      <c r="Y15" s="16">
        <v>344</v>
      </c>
      <c r="Z15" s="17">
        <f t="shared" si="6"/>
        <v>344</v>
      </c>
      <c r="AA15" s="17">
        <f t="shared" si="2"/>
        <v>0</v>
      </c>
      <c r="AB15" s="16">
        <f t="shared" si="3"/>
        <v>344</v>
      </c>
      <c r="AD15" s="1">
        <f t="shared" si="4"/>
        <v>0</v>
      </c>
    </row>
    <row r="16" spans="1:30" ht="22.5" customHeight="1">
      <c r="A16" s="12">
        <f t="shared" si="7"/>
        <v>11</v>
      </c>
      <c r="B16" s="20" t="s">
        <v>39</v>
      </c>
      <c r="C16" s="20" t="s">
        <v>165</v>
      </c>
      <c r="D16" s="19" t="s">
        <v>22</v>
      </c>
      <c r="E16" s="15" t="str">
        <f>VLOOKUP($B16,[1]县市排序!$B$5:$E$111,3,FALSE)</f>
        <v>√</v>
      </c>
      <c r="F16" s="15">
        <f>VLOOKUP($B16,[1]县市排序!$B$5:$AD$111,4,FALSE)</f>
        <v>0</v>
      </c>
      <c r="G16" s="16">
        <f>VLOOKUP($B16,[1]县市排序!$B$5:$AD$111,5,FALSE)</f>
        <v>3</v>
      </c>
      <c r="H16" s="16">
        <f>VLOOKUP($B16,[1]县市排序!$B$5:$AD$111,6,FALSE)</f>
        <v>93</v>
      </c>
      <c r="I16" s="16">
        <f>VLOOKUP($B16,[1]县市排序!$B$5:$AD$111,7,FALSE)</f>
        <v>0</v>
      </c>
      <c r="J16" s="16">
        <f t="shared" si="1"/>
        <v>96</v>
      </c>
      <c r="K16" s="16">
        <f>VLOOKUP($B16,[1]县市排序!$B$5:$AD$111,9,FALSE)</f>
        <v>0</v>
      </c>
      <c r="L16" s="16">
        <f>VLOOKUP($B16,[1]县市排序!$B$5:$AD$111,10,FALSE)</f>
        <v>19</v>
      </c>
      <c r="M16" s="16">
        <f>VLOOKUP($B16,[1]县市排序!$B$5:$AD$111,11,FALSE)</f>
        <v>0</v>
      </c>
      <c r="N16" s="16">
        <f t="shared" si="5"/>
        <v>19</v>
      </c>
      <c r="O16" s="16">
        <v>1</v>
      </c>
      <c r="P16" s="16">
        <v>167</v>
      </c>
      <c r="Q16" s="16">
        <v>0</v>
      </c>
      <c r="R16" s="16">
        <v>168</v>
      </c>
      <c r="S16" s="15" t="s">
        <v>170</v>
      </c>
      <c r="T16" s="15" t="s">
        <v>170</v>
      </c>
      <c r="U16" s="15">
        <v>0</v>
      </c>
      <c r="V16" s="16">
        <v>8</v>
      </c>
      <c r="W16" s="16">
        <v>1250</v>
      </c>
      <c r="X16" s="16">
        <v>0</v>
      </c>
      <c r="Y16" s="16">
        <v>1258</v>
      </c>
      <c r="Z16" s="17">
        <f t="shared" si="6"/>
        <v>1258</v>
      </c>
      <c r="AA16" s="17">
        <f t="shared" si="2"/>
        <v>0</v>
      </c>
      <c r="AB16" s="16">
        <f t="shared" si="3"/>
        <v>1258</v>
      </c>
      <c r="AD16" s="1">
        <f t="shared" si="4"/>
        <v>0</v>
      </c>
    </row>
    <row r="17" spans="1:30" ht="22.5" customHeight="1">
      <c r="A17" s="12">
        <f t="shared" si="7"/>
        <v>12</v>
      </c>
      <c r="B17" s="21" t="s">
        <v>40</v>
      </c>
      <c r="C17" s="22" t="s">
        <v>41</v>
      </c>
      <c r="D17" s="23" t="s">
        <v>22</v>
      </c>
      <c r="E17" s="15">
        <f>VLOOKUP($B17,[1]县市排序!$B$5:$E$111,3,FALSE)</f>
        <v>0</v>
      </c>
      <c r="F17" s="15" t="str">
        <f>VLOOKUP($B17,[1]县市排序!$B$5:$AD$111,4,FALSE)</f>
        <v>√</v>
      </c>
      <c r="G17" s="16">
        <f>VLOOKUP($B17,[1]县市排序!$B$5:$AD$111,5,FALSE)</f>
        <v>15</v>
      </c>
      <c r="H17" s="16">
        <f>VLOOKUP($B17,[1]县市排序!$B$5:$AD$111,6,FALSE)</f>
        <v>107</v>
      </c>
      <c r="I17" s="16">
        <f>VLOOKUP($B17,[1]县市排序!$B$5:$AD$111,7,FALSE)</f>
        <v>723</v>
      </c>
      <c r="J17" s="16">
        <f t="shared" si="1"/>
        <v>845</v>
      </c>
      <c r="K17" s="16">
        <f>VLOOKUP($B17,[1]县市排序!$B$5:$AD$111,9,FALSE)</f>
        <v>13</v>
      </c>
      <c r="L17" s="16">
        <f>VLOOKUP($B17,[1]县市排序!$B$5:$AD$111,10,FALSE)</f>
        <v>75</v>
      </c>
      <c r="M17" s="16">
        <f>VLOOKUP($B17,[1]县市排序!$B$5:$AD$111,11,FALSE)</f>
        <v>36</v>
      </c>
      <c r="N17" s="16">
        <f t="shared" si="5"/>
        <v>124</v>
      </c>
      <c r="O17" s="16">
        <v>2</v>
      </c>
      <c r="P17" s="16">
        <v>28</v>
      </c>
      <c r="Q17" s="16">
        <v>189</v>
      </c>
      <c r="R17" s="16">
        <v>219</v>
      </c>
      <c r="S17" s="15" t="s">
        <v>170</v>
      </c>
      <c r="T17" s="15" t="s">
        <v>170</v>
      </c>
      <c r="U17" s="15" t="s">
        <v>170</v>
      </c>
      <c r="V17" s="16">
        <v>46</v>
      </c>
      <c r="W17" s="16">
        <v>588</v>
      </c>
      <c r="X17" s="16">
        <v>3285</v>
      </c>
      <c r="Y17" s="16">
        <v>3919</v>
      </c>
      <c r="Z17" s="17">
        <f t="shared" si="6"/>
        <v>634</v>
      </c>
      <c r="AA17" s="17">
        <f t="shared" si="2"/>
        <v>3285</v>
      </c>
      <c r="AB17" s="16">
        <f t="shared" si="3"/>
        <v>3919</v>
      </c>
      <c r="AD17" s="1">
        <f t="shared" si="4"/>
        <v>0</v>
      </c>
    </row>
    <row r="18" spans="1:30" s="29" customFormat="1" ht="22.5" customHeight="1">
      <c r="A18" s="24">
        <f t="shared" si="7"/>
        <v>13</v>
      </c>
      <c r="B18" s="25" t="s">
        <v>42</v>
      </c>
      <c r="C18" s="25" t="s">
        <v>33</v>
      </c>
      <c r="D18" s="26" t="s">
        <v>43</v>
      </c>
      <c r="E18" s="27">
        <f>VLOOKUP($B18,[1]县市排序!$B$5:$E$111,3,FALSE)</f>
        <v>0</v>
      </c>
      <c r="F18" s="27" t="str">
        <f>VLOOKUP($B18,[1]县市排序!$B$5:$AD$111,4,FALSE)</f>
        <v>√</v>
      </c>
      <c r="G18" s="28">
        <f>VLOOKUP($B18,[1]县市排序!$B$5:$AD$111,5,FALSE)</f>
        <v>10</v>
      </c>
      <c r="H18" s="28">
        <f>VLOOKUP($B18,[1]县市排序!$B$5:$AD$111,6,FALSE)</f>
        <v>63</v>
      </c>
      <c r="I18" s="28">
        <f>VLOOKUP($B18,[1]县市排序!$B$5:$AD$111,7,FALSE)</f>
        <v>400</v>
      </c>
      <c r="J18" s="28">
        <f t="shared" si="1"/>
        <v>473</v>
      </c>
      <c r="K18" s="28">
        <f>VLOOKUP($B18,[1]县市排序!$B$5:$AD$111,9,FALSE)</f>
        <v>0</v>
      </c>
      <c r="L18" s="28">
        <f>VLOOKUP($B18,[1]县市排序!$B$5:$AD$111,10,FALSE)</f>
        <v>0</v>
      </c>
      <c r="M18" s="28">
        <f>VLOOKUP($B18,[1]县市排序!$B$5:$AD$111,11,FALSE)</f>
        <v>0</v>
      </c>
      <c r="N18" s="28">
        <f t="shared" si="5"/>
        <v>0</v>
      </c>
      <c r="O18" s="28">
        <v>10</v>
      </c>
      <c r="P18" s="28">
        <v>63</v>
      </c>
      <c r="Q18" s="28">
        <v>400</v>
      </c>
      <c r="R18" s="28">
        <v>473</v>
      </c>
      <c r="S18" s="27" t="s">
        <v>170</v>
      </c>
      <c r="T18" s="27" t="s">
        <v>170</v>
      </c>
      <c r="U18" s="27" t="s">
        <v>170</v>
      </c>
      <c r="V18" s="28">
        <v>49</v>
      </c>
      <c r="W18" s="28">
        <v>308.7</v>
      </c>
      <c r="X18" s="28">
        <v>1960</v>
      </c>
      <c r="Y18" s="28">
        <v>2317.6999999999998</v>
      </c>
      <c r="Z18" s="17">
        <f t="shared" si="6"/>
        <v>357.7</v>
      </c>
      <c r="AA18" s="17">
        <f t="shared" si="2"/>
        <v>1960</v>
      </c>
      <c r="AB18" s="28">
        <f t="shared" si="3"/>
        <v>2317.6999999999998</v>
      </c>
      <c r="AD18" s="29">
        <f t="shared" si="4"/>
        <v>0</v>
      </c>
    </row>
    <row r="19" spans="1:30" ht="22.5" customHeight="1">
      <c r="A19" s="12">
        <f t="shared" si="7"/>
        <v>14</v>
      </c>
      <c r="B19" s="18" t="s">
        <v>44</v>
      </c>
      <c r="C19" s="18" t="s">
        <v>45</v>
      </c>
      <c r="D19" s="19" t="s">
        <v>43</v>
      </c>
      <c r="E19" s="15">
        <f>VLOOKUP($B19,[1]县市排序!$B$5:$E$111,3,FALSE)</f>
        <v>0</v>
      </c>
      <c r="F19" s="15" t="str">
        <f>VLOOKUP($B19,[1]县市排序!$B$5:$AD$111,4,FALSE)</f>
        <v>√</v>
      </c>
      <c r="G19" s="16">
        <f>VLOOKUP($B19,[1]县市排序!$B$5:$AD$111,5,FALSE)</f>
        <v>8</v>
      </c>
      <c r="H19" s="16">
        <f>VLOOKUP($B19,[1]县市排序!$B$5:$AD$111,6,FALSE)</f>
        <v>26</v>
      </c>
      <c r="I19" s="16">
        <f>VLOOKUP($B19,[1]县市排序!$B$5:$AD$111,7,FALSE)</f>
        <v>0</v>
      </c>
      <c r="J19" s="16">
        <f t="shared" si="1"/>
        <v>34</v>
      </c>
      <c r="K19" s="16">
        <f>VLOOKUP($B19,[1]县市排序!$B$5:$AD$111,9,FALSE)</f>
        <v>8</v>
      </c>
      <c r="L19" s="16">
        <f>VLOOKUP($B19,[1]县市排序!$B$5:$AD$111,10,FALSE)</f>
        <v>26</v>
      </c>
      <c r="M19" s="16">
        <f>VLOOKUP($B19,[1]县市排序!$B$5:$AD$111,11,FALSE)</f>
        <v>0</v>
      </c>
      <c r="N19" s="16">
        <f t="shared" si="5"/>
        <v>34</v>
      </c>
      <c r="O19" s="16">
        <v>0</v>
      </c>
      <c r="P19" s="16">
        <v>0</v>
      </c>
      <c r="Q19" s="16">
        <v>0</v>
      </c>
      <c r="R19" s="16">
        <v>0</v>
      </c>
      <c r="S19" s="15" t="s">
        <v>170</v>
      </c>
      <c r="T19" s="15" t="s">
        <v>170</v>
      </c>
      <c r="U19" s="15">
        <v>0</v>
      </c>
      <c r="V19" s="16">
        <v>0</v>
      </c>
      <c r="W19" s="16">
        <v>0</v>
      </c>
      <c r="X19" s="16">
        <v>0</v>
      </c>
      <c r="Y19" s="16">
        <v>0</v>
      </c>
      <c r="Z19" s="17">
        <f t="shared" si="6"/>
        <v>0</v>
      </c>
      <c r="AA19" s="17">
        <f t="shared" si="2"/>
        <v>0</v>
      </c>
      <c r="AB19" s="16">
        <f t="shared" si="3"/>
        <v>0</v>
      </c>
      <c r="AD19" s="1">
        <f t="shared" si="4"/>
        <v>0</v>
      </c>
    </row>
    <row r="20" spans="1:30" ht="22.5" customHeight="1">
      <c r="A20" s="12">
        <f t="shared" si="7"/>
        <v>15</v>
      </c>
      <c r="B20" s="30" t="s">
        <v>168</v>
      </c>
      <c r="C20" s="37" t="s">
        <v>33</v>
      </c>
      <c r="D20" s="37" t="s">
        <v>43</v>
      </c>
      <c r="E20" s="37" t="e">
        <f>VLOOKUP($B20,[1]县市排序!$B$5:$E$111,3,FALSE)</f>
        <v>#N/A</v>
      </c>
      <c r="F20" s="37" t="e">
        <f>VLOOKUP($B20,[1]县市排序!$B$5:$AD$111,4,FALSE)</f>
        <v>#N/A</v>
      </c>
      <c r="G20" s="37" t="e">
        <f>VLOOKUP($B20,[1]县市排序!$B$5:$AD$111,5,FALSE)</f>
        <v>#N/A</v>
      </c>
      <c r="H20" s="37" t="e">
        <f>VLOOKUP($B20,[1]县市排序!$B$5:$AD$111,6,FALSE)</f>
        <v>#N/A</v>
      </c>
      <c r="I20" s="37" t="e">
        <f>VLOOKUP($B20,[1]县市排序!$B$5:$AD$111,7,FALSE)</f>
        <v>#N/A</v>
      </c>
      <c r="J20" s="37" t="e">
        <f t="shared" si="1"/>
        <v>#N/A</v>
      </c>
      <c r="K20" s="37" t="e">
        <f>VLOOKUP($B20,[1]县市排序!$B$5:$AD$111,9,FALSE)</f>
        <v>#N/A</v>
      </c>
      <c r="L20" s="37" t="e">
        <f>VLOOKUP($B20,[1]县市排序!$B$5:$AD$111,10,FALSE)</f>
        <v>#N/A</v>
      </c>
      <c r="M20" s="37" t="e">
        <f>VLOOKUP($B20,[1]县市排序!$B$5:$AD$111,11,FALSE)</f>
        <v>#N/A</v>
      </c>
      <c r="N20" s="37" t="e">
        <f t="shared" si="5"/>
        <v>#N/A</v>
      </c>
      <c r="O20" s="37">
        <v>3</v>
      </c>
      <c r="P20" s="37">
        <v>21</v>
      </c>
      <c r="Q20" s="37">
        <v>68</v>
      </c>
      <c r="R20" s="37">
        <v>92</v>
      </c>
      <c r="S20" s="37" t="s">
        <v>170</v>
      </c>
      <c r="T20" s="37" t="s">
        <v>170</v>
      </c>
      <c r="U20" s="37" t="s">
        <v>170</v>
      </c>
      <c r="V20" s="37">
        <v>15</v>
      </c>
      <c r="W20" s="37">
        <v>105</v>
      </c>
      <c r="X20" s="37">
        <v>340</v>
      </c>
      <c r="Y20" s="37">
        <v>460</v>
      </c>
      <c r="Z20" s="17">
        <f t="shared" si="6"/>
        <v>120</v>
      </c>
      <c r="AA20" s="17">
        <f t="shared" si="2"/>
        <v>340</v>
      </c>
      <c r="AB20" s="16">
        <f t="shared" si="3"/>
        <v>460</v>
      </c>
      <c r="AD20" s="1">
        <f t="shared" si="4"/>
        <v>0</v>
      </c>
    </row>
    <row r="21" spans="1:30" ht="22.5" customHeight="1">
      <c r="A21" s="12">
        <f t="shared" si="7"/>
        <v>16</v>
      </c>
      <c r="B21" s="30" t="s">
        <v>169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17"/>
      <c r="AA21" s="17"/>
      <c r="AB21" s="16"/>
    </row>
    <row r="22" spans="1:30" ht="22.5" customHeight="1">
      <c r="A22" s="12">
        <f t="shared" si="7"/>
        <v>17</v>
      </c>
      <c r="B22" s="18" t="s">
        <v>46</v>
      </c>
      <c r="C22" s="18" t="s">
        <v>47</v>
      </c>
      <c r="D22" s="19" t="s">
        <v>43</v>
      </c>
      <c r="E22" s="15">
        <f>VLOOKUP($B22,[1]县市排序!$B$5:$E$111,3,FALSE)</f>
        <v>0</v>
      </c>
      <c r="F22" s="15" t="str">
        <f>VLOOKUP($B22,[1]县市排序!$B$5:$AD$111,4,FALSE)</f>
        <v>√</v>
      </c>
      <c r="G22" s="16">
        <f>VLOOKUP($B22,[1]县市排序!$B$5:$AD$111,5,FALSE)</f>
        <v>15</v>
      </c>
      <c r="H22" s="16">
        <f>VLOOKUP($B22,[1]县市排序!$B$5:$AD$111,6,FALSE)</f>
        <v>75</v>
      </c>
      <c r="I22" s="16">
        <f>VLOOKUP($B22,[1]县市排序!$B$5:$AD$111,7,FALSE)</f>
        <v>300</v>
      </c>
      <c r="J22" s="16">
        <f t="shared" si="1"/>
        <v>390</v>
      </c>
      <c r="K22" s="16">
        <f>VLOOKUP($B22,[1]县市排序!$B$5:$AD$111,9,FALSE)</f>
        <v>0</v>
      </c>
      <c r="L22" s="16">
        <f>VLOOKUP($B22,[1]县市排序!$B$5:$AD$111,10,FALSE)</f>
        <v>0</v>
      </c>
      <c r="M22" s="16">
        <f>VLOOKUP($B22,[1]县市排序!$B$5:$AD$111,11,FALSE)</f>
        <v>0</v>
      </c>
      <c r="N22" s="16">
        <f t="shared" si="5"/>
        <v>0</v>
      </c>
      <c r="O22" s="16">
        <v>15</v>
      </c>
      <c r="P22" s="16">
        <v>75</v>
      </c>
      <c r="Q22" s="16">
        <v>300</v>
      </c>
      <c r="R22" s="16">
        <v>390</v>
      </c>
      <c r="S22" s="15" t="s">
        <v>170</v>
      </c>
      <c r="T22" s="15" t="s">
        <v>170</v>
      </c>
      <c r="U22" s="15" t="s">
        <v>170</v>
      </c>
      <c r="V22" s="16">
        <v>150</v>
      </c>
      <c r="W22" s="16">
        <v>375</v>
      </c>
      <c r="X22" s="16">
        <v>900</v>
      </c>
      <c r="Y22" s="16">
        <v>1425</v>
      </c>
      <c r="Z22" s="17">
        <f t="shared" si="6"/>
        <v>525</v>
      </c>
      <c r="AA22" s="17">
        <f t="shared" si="2"/>
        <v>900</v>
      </c>
      <c r="AB22" s="16">
        <f t="shared" si="3"/>
        <v>1425</v>
      </c>
      <c r="AD22" s="1">
        <f t="shared" si="4"/>
        <v>0</v>
      </c>
    </row>
    <row r="23" spans="1:30" ht="22.5" customHeight="1">
      <c r="A23" s="12">
        <f t="shared" si="7"/>
        <v>18</v>
      </c>
      <c r="B23" s="18" t="s">
        <v>48</v>
      </c>
      <c r="C23" s="18" t="s">
        <v>47</v>
      </c>
      <c r="D23" s="19" t="s">
        <v>43</v>
      </c>
      <c r="E23" s="15" t="str">
        <f>VLOOKUP($B23,[1]县市排序!$B$5:$E$111,3,FALSE)</f>
        <v>√</v>
      </c>
      <c r="F23" s="15">
        <f>VLOOKUP($B23,[1]县市排序!$B$5:$AD$111,4,FALSE)</f>
        <v>0</v>
      </c>
      <c r="G23" s="16">
        <f>VLOOKUP($B23,[1]县市排序!$B$5:$AD$111,5,FALSE)</f>
        <v>1</v>
      </c>
      <c r="H23" s="16">
        <f>VLOOKUP($B23,[1]县市排序!$B$5:$AD$111,6,FALSE)</f>
        <v>6</v>
      </c>
      <c r="I23" s="16">
        <f>VLOOKUP($B23,[1]县市排序!$B$5:$AD$111,7,FALSE)</f>
        <v>0</v>
      </c>
      <c r="J23" s="16">
        <f t="shared" si="1"/>
        <v>7</v>
      </c>
      <c r="K23" s="16">
        <f>VLOOKUP($B23,[1]县市排序!$B$5:$AD$111,9,FALSE)</f>
        <v>1</v>
      </c>
      <c r="L23" s="16">
        <f>VLOOKUP($B23,[1]县市排序!$B$5:$AD$111,10,FALSE)</f>
        <v>0</v>
      </c>
      <c r="M23" s="16">
        <f>VLOOKUP($B23,[1]县市排序!$B$5:$AD$111,11,FALSE)</f>
        <v>0</v>
      </c>
      <c r="N23" s="16">
        <f t="shared" si="5"/>
        <v>1</v>
      </c>
      <c r="O23" s="16">
        <v>1</v>
      </c>
      <c r="P23" s="16">
        <v>6</v>
      </c>
      <c r="Q23" s="16">
        <v>0</v>
      </c>
      <c r="R23" s="16">
        <v>7</v>
      </c>
      <c r="S23" s="15">
        <v>0</v>
      </c>
      <c r="T23" s="15">
        <v>0</v>
      </c>
      <c r="U23" s="15">
        <v>0</v>
      </c>
      <c r="V23" s="16">
        <v>20</v>
      </c>
      <c r="W23" s="16">
        <v>80</v>
      </c>
      <c r="X23" s="16">
        <v>0</v>
      </c>
      <c r="Y23" s="16">
        <v>100</v>
      </c>
      <c r="Z23" s="17">
        <f t="shared" si="6"/>
        <v>100</v>
      </c>
      <c r="AA23" s="17">
        <f t="shared" si="2"/>
        <v>0</v>
      </c>
      <c r="AB23" s="16">
        <f t="shared" si="3"/>
        <v>100</v>
      </c>
      <c r="AD23" s="1">
        <f t="shared" si="4"/>
        <v>0</v>
      </c>
    </row>
    <row r="24" spans="1:30" ht="22.5" customHeight="1">
      <c r="A24" s="12">
        <f t="shared" si="7"/>
        <v>19</v>
      </c>
      <c r="B24" s="18" t="s">
        <v>49</v>
      </c>
      <c r="C24" s="18" t="s">
        <v>50</v>
      </c>
      <c r="D24" s="19" t="s">
        <v>43</v>
      </c>
      <c r="E24" s="15" t="str">
        <f>VLOOKUP($B24,[1]县市排序!$B$5:$E$111,3,FALSE)</f>
        <v>√</v>
      </c>
      <c r="F24" s="15">
        <f>VLOOKUP($B24,[1]县市排序!$B$5:$AD$111,4,FALSE)</f>
        <v>0</v>
      </c>
      <c r="G24" s="16">
        <f>VLOOKUP($B24,[1]县市排序!$B$5:$AD$111,5,FALSE)</f>
        <v>6</v>
      </c>
      <c r="H24" s="16">
        <f>VLOOKUP($B24,[1]县市排序!$B$5:$AD$111,6,FALSE)</f>
        <v>70</v>
      </c>
      <c r="I24" s="16">
        <f>VLOOKUP($B24,[1]县市排序!$B$5:$AD$111,7,FALSE)</f>
        <v>0</v>
      </c>
      <c r="J24" s="16">
        <f t="shared" si="1"/>
        <v>76</v>
      </c>
      <c r="K24" s="16">
        <f>VLOOKUP($B24,[1]县市排序!$B$5:$AD$111,9,FALSE)</f>
        <v>0</v>
      </c>
      <c r="L24" s="16">
        <f>VLOOKUP($B24,[1]县市排序!$B$5:$AD$111,10,FALSE)</f>
        <v>0</v>
      </c>
      <c r="M24" s="16">
        <f>VLOOKUP($B24,[1]县市排序!$B$5:$AD$111,11,FALSE)</f>
        <v>0</v>
      </c>
      <c r="N24" s="16">
        <f t="shared" si="5"/>
        <v>0</v>
      </c>
      <c r="O24" s="16">
        <v>6</v>
      </c>
      <c r="P24" s="16">
        <v>70</v>
      </c>
      <c r="Q24" s="16">
        <v>0</v>
      </c>
      <c r="R24" s="16">
        <v>76</v>
      </c>
      <c r="S24" s="15" t="s">
        <v>170</v>
      </c>
      <c r="T24" s="15" t="s">
        <v>170</v>
      </c>
      <c r="U24" s="15">
        <v>0</v>
      </c>
      <c r="V24" s="16">
        <v>30</v>
      </c>
      <c r="W24" s="16">
        <v>315</v>
      </c>
      <c r="X24" s="16">
        <v>0</v>
      </c>
      <c r="Y24" s="16">
        <v>345</v>
      </c>
      <c r="Z24" s="17">
        <f t="shared" si="6"/>
        <v>345</v>
      </c>
      <c r="AA24" s="17">
        <f t="shared" si="2"/>
        <v>0</v>
      </c>
      <c r="AB24" s="16">
        <f t="shared" si="3"/>
        <v>345</v>
      </c>
      <c r="AD24" s="1">
        <f t="shared" si="4"/>
        <v>0</v>
      </c>
    </row>
    <row r="25" spans="1:30" ht="22.5" customHeight="1">
      <c r="A25" s="12">
        <f t="shared" si="7"/>
        <v>20</v>
      </c>
      <c r="B25" s="18" t="s">
        <v>51</v>
      </c>
      <c r="C25" s="18" t="s">
        <v>52</v>
      </c>
      <c r="D25" s="19" t="s">
        <v>43</v>
      </c>
      <c r="E25" s="15" t="str">
        <f>VLOOKUP($B25,[1]县市排序!$B$5:$E$111,3,FALSE)</f>
        <v>√</v>
      </c>
      <c r="F25" s="15">
        <f>VLOOKUP($B25,[1]县市排序!$B$5:$AD$111,4,FALSE)</f>
        <v>0</v>
      </c>
      <c r="G25" s="16">
        <f>VLOOKUP($B25,[1]县市排序!$B$5:$AD$111,5,FALSE)</f>
        <v>39</v>
      </c>
      <c r="H25" s="16">
        <f>VLOOKUP($B25,[1]县市排序!$B$5:$AD$111,6,FALSE)</f>
        <v>81</v>
      </c>
      <c r="I25" s="16">
        <f>VLOOKUP($B25,[1]县市排序!$B$5:$AD$111,7,FALSE)</f>
        <v>0</v>
      </c>
      <c r="J25" s="16">
        <f t="shared" si="1"/>
        <v>120</v>
      </c>
      <c r="K25" s="16">
        <f>VLOOKUP($B25,[1]县市排序!$B$5:$AD$111,9,FALSE)</f>
        <v>39</v>
      </c>
      <c r="L25" s="16">
        <f>VLOOKUP($B25,[1]县市排序!$B$5:$AD$111,10,FALSE)</f>
        <v>0</v>
      </c>
      <c r="M25" s="16">
        <f>VLOOKUP($B25,[1]县市排序!$B$5:$AD$111,11,FALSE)</f>
        <v>0</v>
      </c>
      <c r="N25" s="16">
        <f t="shared" si="5"/>
        <v>39</v>
      </c>
      <c r="O25" s="16">
        <v>0</v>
      </c>
      <c r="P25" s="16">
        <v>81</v>
      </c>
      <c r="Q25" s="16">
        <v>0</v>
      </c>
      <c r="R25" s="16">
        <v>81</v>
      </c>
      <c r="S25" s="15" t="s">
        <v>170</v>
      </c>
      <c r="T25" s="15" t="s">
        <v>170</v>
      </c>
      <c r="U25" s="15">
        <v>0</v>
      </c>
      <c r="V25" s="16">
        <v>0</v>
      </c>
      <c r="W25" s="16">
        <v>243</v>
      </c>
      <c r="X25" s="16">
        <v>0</v>
      </c>
      <c r="Y25" s="16">
        <v>243</v>
      </c>
      <c r="Z25" s="17">
        <f t="shared" si="6"/>
        <v>243</v>
      </c>
      <c r="AA25" s="17">
        <f t="shared" si="2"/>
        <v>0</v>
      </c>
      <c r="AB25" s="16">
        <f t="shared" si="3"/>
        <v>243</v>
      </c>
      <c r="AD25" s="1">
        <f t="shared" si="4"/>
        <v>0</v>
      </c>
    </row>
    <row r="26" spans="1:30" ht="22.5" customHeight="1">
      <c r="A26" s="12">
        <f t="shared" si="7"/>
        <v>21</v>
      </c>
      <c r="B26" s="18" t="s">
        <v>53</v>
      </c>
      <c r="C26" s="18" t="s">
        <v>54</v>
      </c>
      <c r="D26" s="19" t="s">
        <v>43</v>
      </c>
      <c r="E26" s="15">
        <f>VLOOKUP($B26,[1]县市排序!$B$5:$E$111,3,FALSE)</f>
        <v>0</v>
      </c>
      <c r="F26" s="15" t="str">
        <f>VLOOKUP($B26,[1]县市排序!$B$5:$AD$111,4,FALSE)</f>
        <v>√</v>
      </c>
      <c r="G26" s="16">
        <f>VLOOKUP($B26,[1]县市排序!$B$5:$AD$111,5,FALSE)</f>
        <v>9</v>
      </c>
      <c r="H26" s="16">
        <f>VLOOKUP($B26,[1]县市排序!$B$5:$AD$111,6,FALSE)</f>
        <v>73</v>
      </c>
      <c r="I26" s="16">
        <f>VLOOKUP($B26,[1]县市排序!$B$5:$AD$111,7,FALSE)</f>
        <v>0</v>
      </c>
      <c r="J26" s="16">
        <f t="shared" si="1"/>
        <v>82</v>
      </c>
      <c r="K26" s="16">
        <f>VLOOKUP($B26,[1]县市排序!$B$5:$AD$111,9,FALSE)</f>
        <v>41</v>
      </c>
      <c r="L26" s="16">
        <f>VLOOKUP($B26,[1]县市排序!$B$5:$AD$111,10,FALSE)</f>
        <v>10</v>
      </c>
      <c r="M26" s="16">
        <f>VLOOKUP($B26,[1]县市排序!$B$5:$AD$111,11,FALSE)</f>
        <v>10</v>
      </c>
      <c r="N26" s="16">
        <f t="shared" si="5"/>
        <v>61</v>
      </c>
      <c r="O26" s="16">
        <v>30</v>
      </c>
      <c r="P26" s="16">
        <v>7</v>
      </c>
      <c r="Q26" s="16">
        <v>8</v>
      </c>
      <c r="R26" s="16">
        <v>45</v>
      </c>
      <c r="S26" s="15">
        <v>0</v>
      </c>
      <c r="T26" s="15">
        <v>0</v>
      </c>
      <c r="U26" s="15">
        <v>0</v>
      </c>
      <c r="V26" s="16">
        <v>200</v>
      </c>
      <c r="W26" s="16">
        <v>48</v>
      </c>
      <c r="X26" s="16">
        <v>52</v>
      </c>
      <c r="Y26" s="16">
        <v>300</v>
      </c>
      <c r="Z26" s="17">
        <f t="shared" si="6"/>
        <v>248</v>
      </c>
      <c r="AA26" s="17">
        <f t="shared" si="2"/>
        <v>52</v>
      </c>
      <c r="AB26" s="16">
        <f t="shared" si="3"/>
        <v>300</v>
      </c>
      <c r="AD26" s="1">
        <f t="shared" si="4"/>
        <v>0</v>
      </c>
    </row>
    <row r="27" spans="1:30" ht="22.5" customHeight="1">
      <c r="A27" s="12">
        <f t="shared" si="7"/>
        <v>22</v>
      </c>
      <c r="B27" s="18" t="s">
        <v>55</v>
      </c>
      <c r="C27" s="18" t="s">
        <v>56</v>
      </c>
      <c r="D27" s="19" t="s">
        <v>43</v>
      </c>
      <c r="E27" s="15" t="str">
        <f>VLOOKUP($B27,[1]县市排序!$B$5:$E$111,3,FALSE)</f>
        <v>√</v>
      </c>
      <c r="F27" s="15">
        <f>VLOOKUP($B27,[1]县市排序!$B$5:$AD$111,4,FALSE)</f>
        <v>0</v>
      </c>
      <c r="G27" s="16">
        <f>VLOOKUP($B27,[1]县市排序!$B$5:$AD$111,5,FALSE)</f>
        <v>9</v>
      </c>
      <c r="H27" s="16">
        <f>VLOOKUP($B27,[1]县市排序!$B$5:$AD$111,6,FALSE)</f>
        <v>192</v>
      </c>
      <c r="I27" s="16">
        <f>VLOOKUP($B27,[1]县市排序!$B$5:$AD$111,7,FALSE)</f>
        <v>0</v>
      </c>
      <c r="J27" s="16">
        <f t="shared" si="1"/>
        <v>201</v>
      </c>
      <c r="K27" s="16">
        <f>VLOOKUP($B27,[1]县市排序!$B$5:$AD$111,9,FALSE)</f>
        <v>8</v>
      </c>
      <c r="L27" s="16">
        <f>VLOOKUP($B27,[1]县市排序!$B$5:$AD$111,10,FALSE)</f>
        <v>2</v>
      </c>
      <c r="M27" s="16">
        <f>VLOOKUP($B27,[1]县市排序!$B$5:$AD$111,11,FALSE)</f>
        <v>0</v>
      </c>
      <c r="N27" s="16">
        <f t="shared" si="5"/>
        <v>10</v>
      </c>
      <c r="O27" s="16">
        <v>1</v>
      </c>
      <c r="P27" s="16">
        <v>190</v>
      </c>
      <c r="Q27" s="16">
        <v>0</v>
      </c>
      <c r="R27" s="16">
        <v>191</v>
      </c>
      <c r="S27" s="15" t="s">
        <v>170</v>
      </c>
      <c r="T27" s="15" t="s">
        <v>170</v>
      </c>
      <c r="U27" s="15">
        <v>0</v>
      </c>
      <c r="V27" s="16">
        <v>10</v>
      </c>
      <c r="W27" s="16">
        <v>950</v>
      </c>
      <c r="X27" s="16">
        <v>0</v>
      </c>
      <c r="Y27" s="16">
        <v>960</v>
      </c>
      <c r="Z27" s="17">
        <f t="shared" si="6"/>
        <v>960</v>
      </c>
      <c r="AA27" s="17">
        <f t="shared" si="2"/>
        <v>0</v>
      </c>
      <c r="AB27" s="16">
        <f t="shared" si="3"/>
        <v>960</v>
      </c>
      <c r="AD27" s="1">
        <f t="shared" si="4"/>
        <v>0</v>
      </c>
    </row>
    <row r="28" spans="1:30" ht="22.5" customHeight="1">
      <c r="A28" s="12">
        <f t="shared" si="7"/>
        <v>23</v>
      </c>
      <c r="B28" s="18" t="s">
        <v>57</v>
      </c>
      <c r="C28" s="18" t="s">
        <v>21</v>
      </c>
      <c r="D28" s="19" t="s">
        <v>43</v>
      </c>
      <c r="E28" s="15">
        <f>VLOOKUP($B28,[1]县市排序!$B$5:$E$111,3,FALSE)</f>
        <v>0</v>
      </c>
      <c r="F28" s="15" t="str">
        <f>VLOOKUP($B28,[1]县市排序!$B$5:$AD$111,4,FALSE)</f>
        <v>√</v>
      </c>
      <c r="G28" s="16">
        <f>VLOOKUP($B28,[1]县市排序!$B$5:$AD$111,5,FALSE)</f>
        <v>3</v>
      </c>
      <c r="H28" s="16">
        <f>VLOOKUP($B28,[1]县市排序!$B$5:$AD$111,6,FALSE)</f>
        <v>21</v>
      </c>
      <c r="I28" s="16">
        <f>VLOOKUP($B28,[1]县市排序!$B$5:$AD$111,7,FALSE)</f>
        <v>68</v>
      </c>
      <c r="J28" s="16">
        <f t="shared" si="1"/>
        <v>92</v>
      </c>
      <c r="K28" s="16">
        <f>VLOOKUP($B28,[1]县市排序!$B$5:$AD$111,9,FALSE)</f>
        <v>0</v>
      </c>
      <c r="L28" s="16">
        <f>VLOOKUP($B28,[1]县市排序!$B$5:$AD$111,10,FALSE)</f>
        <v>0</v>
      </c>
      <c r="M28" s="16">
        <f>VLOOKUP($B28,[1]县市排序!$B$5:$AD$111,11,FALSE)</f>
        <v>0</v>
      </c>
      <c r="N28" s="16">
        <f t="shared" si="5"/>
        <v>0</v>
      </c>
      <c r="O28" s="16">
        <v>3</v>
      </c>
      <c r="P28" s="16">
        <v>21</v>
      </c>
      <c r="Q28" s="16">
        <v>68</v>
      </c>
      <c r="R28" s="16">
        <v>92</v>
      </c>
      <c r="S28" s="15" t="s">
        <v>170</v>
      </c>
      <c r="T28" s="15" t="s">
        <v>170</v>
      </c>
      <c r="U28" s="15" t="s">
        <v>170</v>
      </c>
      <c r="V28" s="16">
        <v>15</v>
      </c>
      <c r="W28" s="16">
        <v>105</v>
      </c>
      <c r="X28" s="16">
        <v>340</v>
      </c>
      <c r="Y28" s="16">
        <v>460</v>
      </c>
      <c r="Z28" s="17">
        <f t="shared" si="6"/>
        <v>120</v>
      </c>
      <c r="AA28" s="17">
        <f t="shared" si="2"/>
        <v>340</v>
      </c>
      <c r="AB28" s="16">
        <f t="shared" si="3"/>
        <v>460</v>
      </c>
      <c r="AD28" s="1">
        <f t="shared" si="4"/>
        <v>0</v>
      </c>
    </row>
    <row r="29" spans="1:30" ht="22.5" customHeight="1">
      <c r="A29" s="12">
        <f t="shared" si="7"/>
        <v>24</v>
      </c>
      <c r="B29" s="18" t="s">
        <v>58</v>
      </c>
      <c r="C29" s="18" t="s">
        <v>59</v>
      </c>
      <c r="D29" s="19" t="s">
        <v>43</v>
      </c>
      <c r="E29" s="15" t="str">
        <f>VLOOKUP($B29,[1]县市排序!$B$5:$E$111,3,FALSE)</f>
        <v>√</v>
      </c>
      <c r="F29" s="15">
        <f>VLOOKUP($B29,[1]县市排序!$B$5:$AD$111,4,FALSE)</f>
        <v>0</v>
      </c>
      <c r="G29" s="16">
        <f>VLOOKUP($B29,[1]县市排序!$B$5:$AD$111,5,FALSE)</f>
        <v>9</v>
      </c>
      <c r="H29" s="16">
        <f>VLOOKUP($B29,[1]县市排序!$B$5:$AD$111,6,FALSE)</f>
        <v>84</v>
      </c>
      <c r="I29" s="16">
        <f>VLOOKUP($B29,[1]县市排序!$B$5:$AD$111,7,FALSE)</f>
        <v>0</v>
      </c>
      <c r="J29" s="16">
        <f t="shared" si="1"/>
        <v>93</v>
      </c>
      <c r="K29" s="16">
        <f>VLOOKUP($B29,[1]县市排序!$B$5:$AD$111,9,FALSE)</f>
        <v>0</v>
      </c>
      <c r="L29" s="16">
        <f>VLOOKUP($B29,[1]县市排序!$B$5:$AD$111,10,FALSE)</f>
        <v>0</v>
      </c>
      <c r="M29" s="16">
        <f>VLOOKUP($B29,[1]县市排序!$B$5:$AD$111,11,FALSE)</f>
        <v>0</v>
      </c>
      <c r="N29" s="16">
        <f t="shared" si="5"/>
        <v>0</v>
      </c>
      <c r="O29" s="16">
        <v>9</v>
      </c>
      <c r="P29" s="16">
        <v>84</v>
      </c>
      <c r="Q29" s="16">
        <v>0</v>
      </c>
      <c r="R29" s="16">
        <v>93</v>
      </c>
      <c r="S29" s="15" t="s">
        <v>170</v>
      </c>
      <c r="T29" s="15" t="s">
        <v>170</v>
      </c>
      <c r="U29" s="15">
        <v>0</v>
      </c>
      <c r="V29" s="16">
        <v>45</v>
      </c>
      <c r="W29" s="16">
        <v>168</v>
      </c>
      <c r="X29" s="16">
        <v>0</v>
      </c>
      <c r="Y29" s="16">
        <v>213</v>
      </c>
      <c r="Z29" s="17">
        <f t="shared" si="6"/>
        <v>213</v>
      </c>
      <c r="AA29" s="17">
        <f t="shared" si="2"/>
        <v>0</v>
      </c>
      <c r="AB29" s="16">
        <f t="shared" si="3"/>
        <v>213</v>
      </c>
      <c r="AD29" s="1">
        <f t="shared" si="4"/>
        <v>0</v>
      </c>
    </row>
    <row r="30" spans="1:30" ht="22.5" customHeight="1">
      <c r="A30" s="12">
        <f t="shared" si="7"/>
        <v>25</v>
      </c>
      <c r="B30" s="18" t="s">
        <v>60</v>
      </c>
      <c r="C30" s="18" t="s">
        <v>37</v>
      </c>
      <c r="D30" s="19" t="s">
        <v>43</v>
      </c>
      <c r="E30" s="15" t="str">
        <f>VLOOKUP($B30,[1]县市排序!$B$5:$E$111,3,FALSE)</f>
        <v>√</v>
      </c>
      <c r="F30" s="15">
        <f>VLOOKUP($B30,[1]县市排序!$B$5:$AD$111,4,FALSE)</f>
        <v>0</v>
      </c>
      <c r="G30" s="16">
        <f>VLOOKUP($B30,[1]县市排序!$B$5:$AD$111,5,FALSE)</f>
        <v>4</v>
      </c>
      <c r="H30" s="16">
        <f>VLOOKUP($B30,[1]县市排序!$B$5:$AD$111,6,FALSE)</f>
        <v>85</v>
      </c>
      <c r="I30" s="16">
        <f>VLOOKUP($B30,[1]县市排序!$B$5:$AD$111,7,FALSE)</f>
        <v>0</v>
      </c>
      <c r="J30" s="16">
        <f t="shared" si="1"/>
        <v>89</v>
      </c>
      <c r="K30" s="16">
        <f>VLOOKUP($B30,[1]县市排序!$B$5:$AD$111,9,FALSE)</f>
        <v>1</v>
      </c>
      <c r="L30" s="16">
        <f>VLOOKUP($B30,[1]县市排序!$B$5:$AD$111,10,FALSE)</f>
        <v>66</v>
      </c>
      <c r="M30" s="16">
        <f>VLOOKUP($B30,[1]县市排序!$B$5:$AD$111,11,FALSE)</f>
        <v>0</v>
      </c>
      <c r="N30" s="16">
        <f t="shared" si="5"/>
        <v>67</v>
      </c>
      <c r="O30" s="16">
        <v>3</v>
      </c>
      <c r="P30" s="16">
        <v>19</v>
      </c>
      <c r="Q30" s="16">
        <v>0</v>
      </c>
      <c r="R30" s="16">
        <v>22</v>
      </c>
      <c r="S30" s="15" t="s">
        <v>170</v>
      </c>
      <c r="T30" s="15" t="s">
        <v>170</v>
      </c>
      <c r="U30" s="15">
        <v>0</v>
      </c>
      <c r="V30" s="16">
        <v>36</v>
      </c>
      <c r="W30" s="16">
        <v>152</v>
      </c>
      <c r="X30" s="16">
        <v>0</v>
      </c>
      <c r="Y30" s="16">
        <v>188</v>
      </c>
      <c r="Z30" s="17">
        <f t="shared" si="6"/>
        <v>188</v>
      </c>
      <c r="AA30" s="17">
        <f t="shared" si="2"/>
        <v>0</v>
      </c>
      <c r="AB30" s="16">
        <f t="shared" si="3"/>
        <v>188</v>
      </c>
      <c r="AD30" s="1">
        <f t="shared" si="4"/>
        <v>0</v>
      </c>
    </row>
    <row r="31" spans="1:30" ht="22.5" customHeight="1">
      <c r="A31" s="12">
        <f t="shared" si="7"/>
        <v>26</v>
      </c>
      <c r="B31" s="18" t="s">
        <v>61</v>
      </c>
      <c r="C31" s="18" t="s">
        <v>62</v>
      </c>
      <c r="D31" s="19" t="s">
        <v>43</v>
      </c>
      <c r="E31" s="15">
        <f>VLOOKUP($B31,[1]县市排序!$B$5:$E$111,3,FALSE)</f>
        <v>0</v>
      </c>
      <c r="F31" s="15" t="str">
        <f>VLOOKUP($B31,[1]县市排序!$B$5:$AD$111,4,FALSE)</f>
        <v>√</v>
      </c>
      <c r="G31" s="16">
        <f>VLOOKUP($B31,[1]县市排序!$B$5:$AD$111,5,FALSE)</f>
        <v>1</v>
      </c>
      <c r="H31" s="16">
        <f>VLOOKUP($B31,[1]县市排序!$B$5:$AD$111,6,FALSE)</f>
        <v>4</v>
      </c>
      <c r="I31" s="16">
        <f>VLOOKUP($B31,[1]县市排序!$B$5:$AD$111,7,FALSE)</f>
        <v>80</v>
      </c>
      <c r="J31" s="16">
        <f t="shared" si="1"/>
        <v>85</v>
      </c>
      <c r="K31" s="16">
        <f>VLOOKUP($B31,[1]县市排序!$B$5:$AD$111,9,FALSE)</f>
        <v>0</v>
      </c>
      <c r="L31" s="16">
        <f>VLOOKUP($B31,[1]县市排序!$B$5:$AD$111,10,FALSE)</f>
        <v>0</v>
      </c>
      <c r="M31" s="16">
        <f>VLOOKUP($B31,[1]县市排序!$B$5:$AD$111,11,FALSE)</f>
        <v>0</v>
      </c>
      <c r="N31" s="16">
        <f t="shared" si="5"/>
        <v>0</v>
      </c>
      <c r="O31" s="16">
        <v>1</v>
      </c>
      <c r="P31" s="16">
        <v>4</v>
      </c>
      <c r="Q31" s="16">
        <v>80</v>
      </c>
      <c r="R31" s="16">
        <v>85</v>
      </c>
      <c r="S31" s="15" t="s">
        <v>170</v>
      </c>
      <c r="T31" s="15" t="s">
        <v>170</v>
      </c>
      <c r="U31" s="15" t="s">
        <v>170</v>
      </c>
      <c r="V31" s="16">
        <v>5</v>
      </c>
      <c r="W31" s="16">
        <v>18</v>
      </c>
      <c r="X31" s="16">
        <v>400</v>
      </c>
      <c r="Y31" s="16">
        <v>423</v>
      </c>
      <c r="Z31" s="17">
        <f t="shared" si="6"/>
        <v>23</v>
      </c>
      <c r="AA31" s="17">
        <f t="shared" si="2"/>
        <v>400</v>
      </c>
      <c r="AB31" s="16">
        <f t="shared" si="3"/>
        <v>423</v>
      </c>
      <c r="AD31" s="1">
        <f t="shared" si="4"/>
        <v>0</v>
      </c>
    </row>
    <row r="32" spans="1:30" ht="22.5" customHeight="1">
      <c r="A32" s="12">
        <f t="shared" si="7"/>
        <v>27</v>
      </c>
      <c r="B32" s="18" t="s">
        <v>63</v>
      </c>
      <c r="C32" s="18" t="s">
        <v>64</v>
      </c>
      <c r="D32" s="19" t="s">
        <v>43</v>
      </c>
      <c r="E32" s="15">
        <f>VLOOKUP($B32,[1]县市排序!$B$5:$E$111,3,FALSE)</f>
        <v>0</v>
      </c>
      <c r="F32" s="15" t="str">
        <f>VLOOKUP($B32,[1]县市排序!$B$5:$AD$111,4,FALSE)</f>
        <v>√</v>
      </c>
      <c r="G32" s="16">
        <f>VLOOKUP($B32,[1]县市排序!$B$5:$AD$111,5,FALSE)</f>
        <v>1</v>
      </c>
      <c r="H32" s="16">
        <f>VLOOKUP($B32,[1]县市排序!$B$5:$AD$111,6,FALSE)</f>
        <v>9</v>
      </c>
      <c r="I32" s="16">
        <f>VLOOKUP($B32,[1]县市排序!$B$5:$AD$111,7,FALSE)</f>
        <v>47</v>
      </c>
      <c r="J32" s="16">
        <f t="shared" si="1"/>
        <v>57</v>
      </c>
      <c r="K32" s="16">
        <f>VLOOKUP($B32,[1]县市排序!$B$5:$AD$111,9,FALSE)</f>
        <v>0</v>
      </c>
      <c r="L32" s="16">
        <f>VLOOKUP($B32,[1]县市排序!$B$5:$AD$111,10,FALSE)</f>
        <v>0</v>
      </c>
      <c r="M32" s="16">
        <f>VLOOKUP($B32,[1]县市排序!$B$5:$AD$111,11,FALSE)</f>
        <v>0</v>
      </c>
      <c r="N32" s="16">
        <f t="shared" si="5"/>
        <v>0</v>
      </c>
      <c r="O32" s="16">
        <v>1</v>
      </c>
      <c r="P32" s="16">
        <v>9</v>
      </c>
      <c r="Q32" s="16">
        <v>47</v>
      </c>
      <c r="R32" s="16">
        <v>57</v>
      </c>
      <c r="S32" s="15" t="s">
        <v>170</v>
      </c>
      <c r="T32" s="15" t="s">
        <v>170</v>
      </c>
      <c r="U32" s="15" t="s">
        <v>170</v>
      </c>
      <c r="V32" s="16">
        <v>8</v>
      </c>
      <c r="W32" s="16">
        <v>45</v>
      </c>
      <c r="X32" s="16">
        <v>36</v>
      </c>
      <c r="Y32" s="16">
        <v>89</v>
      </c>
      <c r="Z32" s="17">
        <f t="shared" si="6"/>
        <v>53</v>
      </c>
      <c r="AA32" s="17">
        <f t="shared" si="2"/>
        <v>36</v>
      </c>
      <c r="AB32" s="16">
        <f t="shared" si="3"/>
        <v>89</v>
      </c>
      <c r="AD32" s="1">
        <f t="shared" si="4"/>
        <v>0</v>
      </c>
    </row>
    <row r="33" spans="1:30" ht="22.5" customHeight="1">
      <c r="A33" s="12">
        <f t="shared" si="7"/>
        <v>28</v>
      </c>
      <c r="B33" s="18" t="s">
        <v>65</v>
      </c>
      <c r="C33" s="18" t="s">
        <v>59</v>
      </c>
      <c r="D33" s="19" t="s">
        <v>43</v>
      </c>
      <c r="E33" s="15" t="str">
        <f>VLOOKUP($B33,[1]县市排序!$B$5:$E$111,3,FALSE)</f>
        <v>√</v>
      </c>
      <c r="F33" s="15">
        <f>VLOOKUP($B33,[1]县市排序!$B$5:$AD$111,4,FALSE)</f>
        <v>0</v>
      </c>
      <c r="G33" s="16">
        <f>VLOOKUP($B33,[1]县市排序!$B$5:$AD$111,5,FALSE)</f>
        <v>4</v>
      </c>
      <c r="H33" s="16">
        <f>VLOOKUP($B33,[1]县市排序!$B$5:$AD$111,6,FALSE)</f>
        <v>4</v>
      </c>
      <c r="I33" s="16">
        <f>VLOOKUP($B33,[1]县市排序!$B$5:$AD$111,7,FALSE)</f>
        <v>0</v>
      </c>
      <c r="J33" s="16">
        <f t="shared" si="1"/>
        <v>8</v>
      </c>
      <c r="K33" s="16">
        <f>VLOOKUP($B33,[1]县市排序!$B$5:$AD$111,9,FALSE)</f>
        <v>0</v>
      </c>
      <c r="L33" s="16">
        <f>VLOOKUP($B33,[1]县市排序!$B$5:$AD$111,10,FALSE)</f>
        <v>0</v>
      </c>
      <c r="M33" s="16">
        <f>VLOOKUP($B33,[1]县市排序!$B$5:$AD$111,11,FALSE)</f>
        <v>0</v>
      </c>
      <c r="N33" s="16">
        <f t="shared" si="5"/>
        <v>0</v>
      </c>
      <c r="O33" s="16">
        <v>4</v>
      </c>
      <c r="P33" s="16">
        <v>4</v>
      </c>
      <c r="Q33" s="16">
        <v>0</v>
      </c>
      <c r="R33" s="16">
        <v>8</v>
      </c>
      <c r="S33" s="15" t="s">
        <v>170</v>
      </c>
      <c r="T33" s="15" t="s">
        <v>170</v>
      </c>
      <c r="U33" s="15">
        <v>0</v>
      </c>
      <c r="V33" s="16">
        <v>32</v>
      </c>
      <c r="W33" s="16">
        <v>16</v>
      </c>
      <c r="X33" s="16">
        <v>0</v>
      </c>
      <c r="Y33" s="16">
        <v>48</v>
      </c>
      <c r="Z33" s="17">
        <f t="shared" si="6"/>
        <v>48</v>
      </c>
      <c r="AA33" s="17">
        <f t="shared" si="2"/>
        <v>0</v>
      </c>
      <c r="AB33" s="16">
        <f t="shared" si="3"/>
        <v>48</v>
      </c>
      <c r="AD33" s="1">
        <f t="shared" si="4"/>
        <v>0</v>
      </c>
    </row>
    <row r="34" spans="1:30" ht="22.5" customHeight="1">
      <c r="A34" s="12">
        <f t="shared" si="7"/>
        <v>29</v>
      </c>
      <c r="B34" s="18" t="s">
        <v>66</v>
      </c>
      <c r="C34" s="18" t="s">
        <v>25</v>
      </c>
      <c r="D34" s="19" t="s">
        <v>43</v>
      </c>
      <c r="E34" s="15" t="str">
        <f>VLOOKUP($B34,[1]县市排序!$B$5:$E$111,3,FALSE)</f>
        <v>√</v>
      </c>
      <c r="F34" s="15">
        <f>VLOOKUP($B34,[1]县市排序!$B$5:$AD$111,4,FALSE)</f>
        <v>0</v>
      </c>
      <c r="G34" s="16">
        <f>VLOOKUP($B34,[1]县市排序!$B$5:$AD$111,5,FALSE)</f>
        <v>2</v>
      </c>
      <c r="H34" s="16">
        <f>VLOOKUP($B34,[1]县市排序!$B$5:$AD$111,6,FALSE)</f>
        <v>27</v>
      </c>
      <c r="I34" s="16">
        <f>VLOOKUP($B34,[1]县市排序!$B$5:$AD$111,7,FALSE)</f>
        <v>0</v>
      </c>
      <c r="J34" s="16">
        <f t="shared" si="1"/>
        <v>29</v>
      </c>
      <c r="K34" s="16">
        <v>2</v>
      </c>
      <c r="L34" s="16">
        <v>27</v>
      </c>
      <c r="M34" s="16">
        <f>VLOOKUP($B34,[1]县市排序!$B$5:$AD$111,11,FALSE)</f>
        <v>0</v>
      </c>
      <c r="N34" s="16">
        <f t="shared" si="5"/>
        <v>29</v>
      </c>
      <c r="O34" s="16">
        <v>0</v>
      </c>
      <c r="P34" s="16">
        <v>0</v>
      </c>
      <c r="Q34" s="16">
        <v>0</v>
      </c>
      <c r="R34" s="16">
        <v>0</v>
      </c>
      <c r="S34" s="15">
        <v>0</v>
      </c>
      <c r="T34" s="15">
        <v>0</v>
      </c>
      <c r="U34" s="15">
        <v>0</v>
      </c>
      <c r="V34" s="16">
        <v>0</v>
      </c>
      <c r="W34" s="16">
        <v>0</v>
      </c>
      <c r="X34" s="16">
        <v>0</v>
      </c>
      <c r="Y34" s="16">
        <v>0</v>
      </c>
      <c r="Z34" s="17">
        <f t="shared" si="6"/>
        <v>0</v>
      </c>
      <c r="AA34" s="17">
        <f t="shared" si="2"/>
        <v>0</v>
      </c>
      <c r="AB34" s="16">
        <f t="shared" si="3"/>
        <v>0</v>
      </c>
      <c r="AD34" s="1">
        <f t="shared" si="4"/>
        <v>0</v>
      </c>
    </row>
    <row r="35" spans="1:30" ht="22.5" customHeight="1">
      <c r="A35" s="12">
        <f t="shared" si="7"/>
        <v>30</v>
      </c>
      <c r="B35" s="18" t="s">
        <v>67</v>
      </c>
      <c r="C35" s="18" t="s">
        <v>68</v>
      </c>
      <c r="D35" s="19" t="s">
        <v>43</v>
      </c>
      <c r="E35" s="15" t="str">
        <f>VLOOKUP($B35,[1]县市排序!$B$5:$E$111,3,FALSE)</f>
        <v>√</v>
      </c>
      <c r="F35" s="15">
        <f>VLOOKUP($B35,[1]县市排序!$B$5:$AD$111,4,FALSE)</f>
        <v>0</v>
      </c>
      <c r="G35" s="16">
        <f>VLOOKUP($B35,[1]县市排序!$B$5:$AD$111,5,FALSE)</f>
        <v>1</v>
      </c>
      <c r="H35" s="16">
        <f>VLOOKUP($B35,[1]县市排序!$B$5:$AD$111,6,FALSE)</f>
        <v>49</v>
      </c>
      <c r="I35" s="16">
        <f>VLOOKUP($B35,[1]县市排序!$B$5:$AD$111,7,FALSE)</f>
        <v>0</v>
      </c>
      <c r="J35" s="16">
        <f t="shared" si="1"/>
        <v>50</v>
      </c>
      <c r="K35" s="16">
        <f>VLOOKUP($B35,[1]县市排序!$B$5:$AD$111,9,FALSE)</f>
        <v>1</v>
      </c>
      <c r="L35" s="16">
        <f>VLOOKUP($B35,[1]县市排序!$B$5:$AD$111,10,FALSE)</f>
        <v>8</v>
      </c>
      <c r="M35" s="16">
        <f>VLOOKUP($B35,[1]县市排序!$B$5:$AD$111,11,FALSE)</f>
        <v>0</v>
      </c>
      <c r="N35" s="16">
        <f t="shared" si="5"/>
        <v>9</v>
      </c>
      <c r="O35" s="16">
        <v>0</v>
      </c>
      <c r="P35" s="16">
        <v>9</v>
      </c>
      <c r="Q35" s="16">
        <v>0</v>
      </c>
      <c r="R35" s="16">
        <v>9</v>
      </c>
      <c r="S35" s="15" t="s">
        <v>170</v>
      </c>
      <c r="T35" s="15" t="s">
        <v>170</v>
      </c>
      <c r="U35" s="15">
        <v>0</v>
      </c>
      <c r="V35" s="16">
        <v>0</v>
      </c>
      <c r="W35" s="16">
        <v>12</v>
      </c>
      <c r="X35" s="16">
        <v>0</v>
      </c>
      <c r="Y35" s="16">
        <v>12</v>
      </c>
      <c r="Z35" s="17">
        <f t="shared" si="6"/>
        <v>12</v>
      </c>
      <c r="AA35" s="17">
        <f t="shared" si="2"/>
        <v>0</v>
      </c>
      <c r="AB35" s="16">
        <f t="shared" si="3"/>
        <v>12</v>
      </c>
      <c r="AD35" s="1">
        <f t="shared" si="4"/>
        <v>0</v>
      </c>
    </row>
    <row r="36" spans="1:30" ht="22.5" customHeight="1">
      <c r="A36" s="12">
        <f t="shared" si="7"/>
        <v>31</v>
      </c>
      <c r="B36" s="18" t="s">
        <v>69</v>
      </c>
      <c r="C36" s="20" t="s">
        <v>165</v>
      </c>
      <c r="D36" s="19" t="s">
        <v>43</v>
      </c>
      <c r="E36" s="15" t="str">
        <f>VLOOKUP($B36,[1]县市排序!$B$5:$E$111,3,FALSE)</f>
        <v>√</v>
      </c>
      <c r="F36" s="15">
        <f>VLOOKUP($B36,[1]县市排序!$B$5:$AD$111,4,FALSE)</f>
        <v>0</v>
      </c>
      <c r="G36" s="16">
        <f>VLOOKUP($B36,[1]县市排序!$B$5:$AD$111,5,FALSE)</f>
        <v>4</v>
      </c>
      <c r="H36" s="16">
        <f>VLOOKUP($B36,[1]县市排序!$B$5:$AD$111,6,FALSE)</f>
        <v>43</v>
      </c>
      <c r="I36" s="16">
        <f>VLOOKUP($B36,[1]县市排序!$B$5:$AD$111,7,FALSE)</f>
        <v>0</v>
      </c>
      <c r="J36" s="16">
        <f t="shared" si="1"/>
        <v>47</v>
      </c>
      <c r="K36" s="16">
        <f>VLOOKUP($B36,[1]县市排序!$B$5:$AD$111,9,FALSE)</f>
        <v>0</v>
      </c>
      <c r="L36" s="16">
        <f>VLOOKUP($B36,[1]县市排序!$B$5:$AD$111,10,FALSE)</f>
        <v>0</v>
      </c>
      <c r="M36" s="16">
        <f>VLOOKUP($B36,[1]县市排序!$B$5:$AD$111,11,FALSE)</f>
        <v>0</v>
      </c>
      <c r="N36" s="16">
        <f t="shared" si="5"/>
        <v>0</v>
      </c>
      <c r="O36" s="16">
        <v>4</v>
      </c>
      <c r="P36" s="16">
        <v>43</v>
      </c>
      <c r="Q36" s="16">
        <v>0</v>
      </c>
      <c r="R36" s="16">
        <v>47</v>
      </c>
      <c r="S36" s="15" t="s">
        <v>170</v>
      </c>
      <c r="T36" s="15" t="s">
        <v>170</v>
      </c>
      <c r="U36" s="15">
        <v>0</v>
      </c>
      <c r="V36" s="16">
        <v>32</v>
      </c>
      <c r="W36" s="16">
        <v>215</v>
      </c>
      <c r="X36" s="16">
        <v>0</v>
      </c>
      <c r="Y36" s="16">
        <v>247</v>
      </c>
      <c r="Z36" s="17">
        <f t="shared" si="6"/>
        <v>247</v>
      </c>
      <c r="AA36" s="17">
        <f t="shared" si="2"/>
        <v>0</v>
      </c>
      <c r="AB36" s="16">
        <f t="shared" si="3"/>
        <v>247</v>
      </c>
      <c r="AD36" s="1">
        <f t="shared" si="4"/>
        <v>0</v>
      </c>
    </row>
    <row r="37" spans="1:30" ht="22.5" customHeight="1">
      <c r="A37" s="12">
        <f t="shared" si="7"/>
        <v>32</v>
      </c>
      <c r="B37" s="18" t="s">
        <v>70</v>
      </c>
      <c r="C37" s="18" t="s">
        <v>71</v>
      </c>
      <c r="D37" s="19" t="s">
        <v>43</v>
      </c>
      <c r="E37" s="15" t="str">
        <f>VLOOKUP($B37,[1]县市排序!$B$5:$E$111,3,FALSE)</f>
        <v>√</v>
      </c>
      <c r="F37" s="15">
        <f>VLOOKUP($B37,[1]县市排序!$B$5:$AD$111,4,FALSE)</f>
        <v>0</v>
      </c>
      <c r="G37" s="16">
        <f>VLOOKUP($B37,[1]县市排序!$B$5:$AD$111,5,FALSE)</f>
        <v>19</v>
      </c>
      <c r="H37" s="16">
        <f>VLOOKUP($B37,[1]县市排序!$B$5:$AD$111,6,FALSE)</f>
        <v>133</v>
      </c>
      <c r="I37" s="16">
        <f>VLOOKUP($B37,[1]县市排序!$B$5:$AD$111,7,FALSE)</f>
        <v>0</v>
      </c>
      <c r="J37" s="16">
        <f t="shared" si="1"/>
        <v>152</v>
      </c>
      <c r="K37" s="16">
        <f>VLOOKUP($B37,[1]县市排序!$B$5:$AD$111,9,FALSE)</f>
        <v>17</v>
      </c>
      <c r="L37" s="16">
        <f>VLOOKUP($B37,[1]县市排序!$B$5:$AD$111,10,FALSE)</f>
        <v>0</v>
      </c>
      <c r="M37" s="16">
        <f>VLOOKUP($B37,[1]县市排序!$B$5:$AD$111,11,FALSE)</f>
        <v>0</v>
      </c>
      <c r="N37" s="16">
        <f t="shared" si="5"/>
        <v>17</v>
      </c>
      <c r="O37" s="16">
        <v>2</v>
      </c>
      <c r="P37" s="16">
        <v>53</v>
      </c>
      <c r="Q37" s="16">
        <v>0</v>
      </c>
      <c r="R37" s="16">
        <v>55</v>
      </c>
      <c r="S37" s="15" t="s">
        <v>170</v>
      </c>
      <c r="T37" s="15" t="s">
        <v>170</v>
      </c>
      <c r="U37" s="15">
        <v>0</v>
      </c>
      <c r="V37" s="16">
        <v>8</v>
      </c>
      <c r="W37" s="16">
        <v>212</v>
      </c>
      <c r="X37" s="16">
        <v>0</v>
      </c>
      <c r="Y37" s="16">
        <v>220</v>
      </c>
      <c r="Z37" s="17">
        <f t="shared" si="6"/>
        <v>220</v>
      </c>
      <c r="AA37" s="17">
        <f t="shared" si="2"/>
        <v>0</v>
      </c>
      <c r="AB37" s="16">
        <f t="shared" si="3"/>
        <v>220</v>
      </c>
      <c r="AD37" s="1">
        <f t="shared" si="4"/>
        <v>0</v>
      </c>
    </row>
    <row r="38" spans="1:30" ht="22.5" customHeight="1">
      <c r="A38" s="12">
        <f t="shared" si="7"/>
        <v>33</v>
      </c>
      <c r="B38" s="18" t="s">
        <v>72</v>
      </c>
      <c r="C38" s="18" t="s">
        <v>62</v>
      </c>
      <c r="D38" s="19" t="s">
        <v>43</v>
      </c>
      <c r="E38" s="15">
        <f>VLOOKUP($B38,[1]县市排序!$B$5:$E$111,3,FALSE)</f>
        <v>0</v>
      </c>
      <c r="F38" s="15" t="str">
        <f>VLOOKUP($B38,[1]县市排序!$B$5:$AD$111,4,FALSE)</f>
        <v>√</v>
      </c>
      <c r="G38" s="16">
        <f>VLOOKUP($B38,[1]县市排序!$B$5:$AD$111,5,FALSE)</f>
        <v>1</v>
      </c>
      <c r="H38" s="16">
        <f>VLOOKUP($B38,[1]县市排序!$B$5:$AD$111,6,FALSE)</f>
        <v>3</v>
      </c>
      <c r="I38" s="16">
        <f>VLOOKUP($B38,[1]县市排序!$B$5:$AD$111,7,FALSE)</f>
        <v>85</v>
      </c>
      <c r="J38" s="16">
        <f t="shared" si="1"/>
        <v>89</v>
      </c>
      <c r="K38" s="16">
        <f>VLOOKUP($B38,[1]县市排序!$B$5:$AD$111,9,FALSE)</f>
        <v>0</v>
      </c>
      <c r="L38" s="16">
        <f>VLOOKUP($B38,[1]县市排序!$B$5:$AD$111,10,FALSE)</f>
        <v>0</v>
      </c>
      <c r="M38" s="16">
        <f>VLOOKUP($B38,[1]县市排序!$B$5:$AD$111,11,FALSE)</f>
        <v>0</v>
      </c>
      <c r="N38" s="16">
        <f t="shared" si="5"/>
        <v>0</v>
      </c>
      <c r="O38" s="16">
        <v>1</v>
      </c>
      <c r="P38" s="16">
        <v>3</v>
      </c>
      <c r="Q38" s="16">
        <v>85</v>
      </c>
      <c r="R38" s="16">
        <v>89</v>
      </c>
      <c r="S38" s="15" t="s">
        <v>170</v>
      </c>
      <c r="T38" s="15" t="s">
        <v>170</v>
      </c>
      <c r="U38" s="15" t="s">
        <v>170</v>
      </c>
      <c r="V38" s="16">
        <v>5</v>
      </c>
      <c r="W38" s="16">
        <v>12</v>
      </c>
      <c r="X38" s="16">
        <v>85</v>
      </c>
      <c r="Y38" s="16">
        <v>102</v>
      </c>
      <c r="Z38" s="17">
        <f t="shared" si="6"/>
        <v>17</v>
      </c>
      <c r="AA38" s="17">
        <f t="shared" si="2"/>
        <v>85</v>
      </c>
      <c r="AB38" s="16">
        <f t="shared" si="3"/>
        <v>102</v>
      </c>
      <c r="AD38" s="1">
        <f t="shared" si="4"/>
        <v>0</v>
      </c>
    </row>
    <row r="39" spans="1:30" ht="22.5" customHeight="1">
      <c r="A39" s="12">
        <f t="shared" si="7"/>
        <v>34</v>
      </c>
      <c r="B39" s="18" t="s">
        <v>73</v>
      </c>
      <c r="C39" s="18" t="s">
        <v>59</v>
      </c>
      <c r="D39" s="19" t="s">
        <v>43</v>
      </c>
      <c r="E39" s="15" t="str">
        <f>VLOOKUP($B39,[1]县市排序!$B$5:$E$111,3,FALSE)</f>
        <v>√</v>
      </c>
      <c r="F39" s="15">
        <f>VLOOKUP($B39,[1]县市排序!$B$5:$AD$111,4,FALSE)</f>
        <v>0</v>
      </c>
      <c r="G39" s="16">
        <f>VLOOKUP($B39,[1]县市排序!$B$5:$AD$111,5,FALSE)</f>
        <v>4</v>
      </c>
      <c r="H39" s="16">
        <f>VLOOKUP($B39,[1]县市排序!$B$5:$AD$111,6,FALSE)</f>
        <v>114</v>
      </c>
      <c r="I39" s="16">
        <f>VLOOKUP($B39,[1]县市排序!$B$5:$AD$111,7,FALSE)</f>
        <v>0</v>
      </c>
      <c r="J39" s="16">
        <f t="shared" si="1"/>
        <v>118</v>
      </c>
      <c r="K39" s="16">
        <f>VLOOKUP($B39,[1]县市排序!$B$5:$AD$111,9,FALSE)</f>
        <v>0</v>
      </c>
      <c r="L39" s="16">
        <f>VLOOKUP($B39,[1]县市排序!$B$5:$AD$111,10,FALSE)</f>
        <v>0</v>
      </c>
      <c r="M39" s="16">
        <f>VLOOKUP($B39,[1]县市排序!$B$5:$AD$111,11,FALSE)</f>
        <v>0</v>
      </c>
      <c r="N39" s="16">
        <f t="shared" si="5"/>
        <v>0</v>
      </c>
      <c r="O39" s="16">
        <v>4</v>
      </c>
      <c r="P39" s="16">
        <v>114</v>
      </c>
      <c r="Q39" s="16">
        <v>0</v>
      </c>
      <c r="R39" s="16">
        <v>118</v>
      </c>
      <c r="S39" s="15" t="s">
        <v>170</v>
      </c>
      <c r="T39" s="15" t="s">
        <v>170</v>
      </c>
      <c r="U39" s="15">
        <v>0</v>
      </c>
      <c r="V39" s="16">
        <v>20</v>
      </c>
      <c r="W39" s="16">
        <v>342</v>
      </c>
      <c r="X39" s="16">
        <v>0</v>
      </c>
      <c r="Y39" s="16">
        <v>362</v>
      </c>
      <c r="Z39" s="17">
        <f t="shared" si="6"/>
        <v>362</v>
      </c>
      <c r="AA39" s="17">
        <f t="shared" si="2"/>
        <v>0</v>
      </c>
      <c r="AB39" s="16">
        <f t="shared" si="3"/>
        <v>362</v>
      </c>
      <c r="AD39" s="1">
        <f t="shared" si="4"/>
        <v>0</v>
      </c>
    </row>
    <row r="40" spans="1:30" ht="22.5" customHeight="1">
      <c r="A40" s="12">
        <f t="shared" si="7"/>
        <v>35</v>
      </c>
      <c r="B40" s="18" t="s">
        <v>74</v>
      </c>
      <c r="C40" s="18" t="s">
        <v>56</v>
      </c>
      <c r="D40" s="19" t="s">
        <v>43</v>
      </c>
      <c r="E40" s="15">
        <f>VLOOKUP($B40,[1]县市排序!$B$5:$E$111,3,FALSE)</f>
        <v>0</v>
      </c>
      <c r="F40" s="15" t="str">
        <f>VLOOKUP($B40,[1]县市排序!$B$5:$AD$111,4,FALSE)</f>
        <v>√</v>
      </c>
      <c r="G40" s="16">
        <f>VLOOKUP($B40,[1]县市排序!$B$5:$AD$111,5,FALSE)</f>
        <v>7</v>
      </c>
      <c r="H40" s="16">
        <f>VLOOKUP($B40,[1]县市排序!$B$5:$AD$111,6,FALSE)</f>
        <v>67</v>
      </c>
      <c r="I40" s="16">
        <f>VLOOKUP($B40,[1]县市排序!$B$5:$AD$111,7,FALSE)</f>
        <v>297</v>
      </c>
      <c r="J40" s="16">
        <f t="shared" si="1"/>
        <v>371</v>
      </c>
      <c r="K40" s="16">
        <f>VLOOKUP($B40,[1]县市排序!$B$5:$AD$111,9,FALSE)</f>
        <v>5</v>
      </c>
      <c r="L40" s="16">
        <f>VLOOKUP($B40,[1]县市排序!$B$5:$AD$111,10,FALSE)</f>
        <v>4</v>
      </c>
      <c r="M40" s="16">
        <f>VLOOKUP($B40,[1]县市排序!$B$5:$AD$111,11,FALSE)</f>
        <v>0</v>
      </c>
      <c r="N40" s="16">
        <f t="shared" si="5"/>
        <v>9</v>
      </c>
      <c r="O40" s="16">
        <v>2</v>
      </c>
      <c r="P40" s="16">
        <v>63</v>
      </c>
      <c r="Q40" s="16">
        <v>297</v>
      </c>
      <c r="R40" s="16">
        <v>362</v>
      </c>
      <c r="S40" s="15" t="s">
        <v>170</v>
      </c>
      <c r="T40" s="15" t="s">
        <v>170</v>
      </c>
      <c r="U40" s="15" t="s">
        <v>170</v>
      </c>
      <c r="V40" s="16">
        <v>16</v>
      </c>
      <c r="W40" s="16">
        <v>315</v>
      </c>
      <c r="X40" s="16">
        <v>594</v>
      </c>
      <c r="Y40" s="16">
        <v>925</v>
      </c>
      <c r="Z40" s="17">
        <f t="shared" si="6"/>
        <v>331</v>
      </c>
      <c r="AA40" s="17">
        <f t="shared" si="2"/>
        <v>594</v>
      </c>
      <c r="AB40" s="16">
        <f t="shared" si="3"/>
        <v>925</v>
      </c>
      <c r="AD40" s="1">
        <f t="shared" si="4"/>
        <v>0</v>
      </c>
    </row>
    <row r="41" spans="1:30" ht="22.5" customHeight="1">
      <c r="A41" s="12">
        <f t="shared" si="7"/>
        <v>36</v>
      </c>
      <c r="B41" s="18" t="s">
        <v>75</v>
      </c>
      <c r="C41" s="18" t="s">
        <v>76</v>
      </c>
      <c r="D41" s="19" t="s">
        <v>43</v>
      </c>
      <c r="E41" s="15" t="str">
        <f>VLOOKUP($B41,[1]县市排序!$B$5:$E$111,3,FALSE)</f>
        <v>√</v>
      </c>
      <c r="F41" s="15">
        <f>VLOOKUP($B41,[1]县市排序!$B$5:$AD$111,4,FALSE)</f>
        <v>0</v>
      </c>
      <c r="G41" s="16">
        <f>VLOOKUP($B41,[1]县市排序!$B$5:$AD$111,5,FALSE)</f>
        <v>28</v>
      </c>
      <c r="H41" s="16">
        <f>VLOOKUP($B41,[1]县市排序!$B$5:$AD$111,6,FALSE)</f>
        <v>48</v>
      </c>
      <c r="I41" s="16">
        <f>VLOOKUP($B41,[1]县市排序!$B$5:$AD$111,7,FALSE)</f>
        <v>0</v>
      </c>
      <c r="J41" s="16">
        <f t="shared" si="1"/>
        <v>76</v>
      </c>
      <c r="K41" s="16">
        <f>VLOOKUP($B41,[1]县市排序!$B$5:$AD$111,9,FALSE)</f>
        <v>0</v>
      </c>
      <c r="L41" s="16">
        <f>VLOOKUP($B41,[1]县市排序!$B$5:$AD$111,10,FALSE)</f>
        <v>0</v>
      </c>
      <c r="M41" s="16">
        <f>VLOOKUP($B41,[1]县市排序!$B$5:$AD$111,11,FALSE)</f>
        <v>0</v>
      </c>
      <c r="N41" s="16">
        <f t="shared" si="5"/>
        <v>0</v>
      </c>
      <c r="O41" s="16">
        <v>28</v>
      </c>
      <c r="P41" s="16">
        <v>48</v>
      </c>
      <c r="Q41" s="16">
        <v>0</v>
      </c>
      <c r="R41" s="16">
        <v>76</v>
      </c>
      <c r="S41" s="15" t="s">
        <v>170</v>
      </c>
      <c r="T41" s="15" t="s">
        <v>170</v>
      </c>
      <c r="U41" s="15">
        <v>0</v>
      </c>
      <c r="V41" s="16">
        <v>84</v>
      </c>
      <c r="W41" s="16">
        <v>144</v>
      </c>
      <c r="X41" s="16">
        <v>0</v>
      </c>
      <c r="Y41" s="16">
        <v>228</v>
      </c>
      <c r="Z41" s="17">
        <f t="shared" si="6"/>
        <v>228</v>
      </c>
      <c r="AA41" s="17">
        <f t="shared" si="2"/>
        <v>0</v>
      </c>
      <c r="AB41" s="16">
        <f t="shared" si="3"/>
        <v>228</v>
      </c>
      <c r="AD41" s="1">
        <f t="shared" si="4"/>
        <v>0</v>
      </c>
    </row>
    <row r="42" spans="1:30" ht="22.5" customHeight="1">
      <c r="A42" s="12">
        <f t="shared" si="7"/>
        <v>37</v>
      </c>
      <c r="B42" s="18" t="s">
        <v>77</v>
      </c>
      <c r="C42" s="18" t="s">
        <v>78</v>
      </c>
      <c r="D42" s="19" t="s">
        <v>79</v>
      </c>
      <c r="E42" s="15" t="str">
        <f>VLOOKUP($B42,[1]县市排序!$B$5:$E$111,3,FALSE)</f>
        <v>√</v>
      </c>
      <c r="F42" s="15">
        <f>VLOOKUP($B42,[1]县市排序!$B$5:$AD$111,4,FALSE)</f>
        <v>0</v>
      </c>
      <c r="G42" s="16">
        <f>VLOOKUP($B42,[1]县市排序!$B$5:$AD$111,5,FALSE)</f>
        <v>5</v>
      </c>
      <c r="H42" s="16">
        <f>VLOOKUP($B42,[1]县市排序!$B$5:$AD$111,6,FALSE)</f>
        <v>66</v>
      </c>
      <c r="I42" s="16">
        <f>VLOOKUP($B42,[1]县市排序!$B$5:$AD$111,7,FALSE)</f>
        <v>0</v>
      </c>
      <c r="J42" s="16">
        <f t="shared" si="1"/>
        <v>71</v>
      </c>
      <c r="K42" s="16">
        <f>VLOOKUP($B42,[1]县市排序!$B$5:$AD$111,9,FALSE)</f>
        <v>0</v>
      </c>
      <c r="L42" s="16">
        <f>VLOOKUP($B42,[1]县市排序!$B$5:$AD$111,10,FALSE)</f>
        <v>0</v>
      </c>
      <c r="M42" s="16">
        <f>VLOOKUP($B42,[1]县市排序!$B$5:$AD$111,11,FALSE)</f>
        <v>0</v>
      </c>
      <c r="N42" s="16">
        <f t="shared" si="5"/>
        <v>0</v>
      </c>
      <c r="O42" s="16">
        <v>5</v>
      </c>
      <c r="P42" s="16">
        <v>66</v>
      </c>
      <c r="Q42" s="16">
        <v>0</v>
      </c>
      <c r="R42" s="16">
        <v>71</v>
      </c>
      <c r="S42" s="15" t="s">
        <v>170</v>
      </c>
      <c r="T42" s="15" t="s">
        <v>170</v>
      </c>
      <c r="U42" s="15">
        <v>0</v>
      </c>
      <c r="V42" s="16">
        <v>25</v>
      </c>
      <c r="W42" s="16">
        <v>198</v>
      </c>
      <c r="X42" s="16">
        <v>0</v>
      </c>
      <c r="Y42" s="16">
        <v>223</v>
      </c>
      <c r="Z42" s="17">
        <f t="shared" si="6"/>
        <v>223</v>
      </c>
      <c r="AA42" s="17">
        <f t="shared" si="2"/>
        <v>0</v>
      </c>
      <c r="AB42" s="16">
        <f t="shared" si="3"/>
        <v>223</v>
      </c>
      <c r="AD42" s="1">
        <f t="shared" si="4"/>
        <v>0</v>
      </c>
    </row>
    <row r="43" spans="1:30" ht="22.5" customHeight="1">
      <c r="A43" s="12">
        <f t="shared" si="7"/>
        <v>38</v>
      </c>
      <c r="B43" s="18" t="s">
        <v>80</v>
      </c>
      <c r="C43" s="18" t="s">
        <v>76</v>
      </c>
      <c r="D43" s="19" t="s">
        <v>79</v>
      </c>
      <c r="E43" s="15" t="str">
        <f>VLOOKUP($B43,[1]县市排序!$B$5:$E$111,3,FALSE)</f>
        <v>√</v>
      </c>
      <c r="F43" s="15">
        <f>VLOOKUP($B43,[1]县市排序!$B$5:$AD$111,4,FALSE)</f>
        <v>0</v>
      </c>
      <c r="G43" s="16">
        <f>VLOOKUP($B43,[1]县市排序!$B$5:$AD$111,5,FALSE)</f>
        <v>39</v>
      </c>
      <c r="H43" s="16">
        <f>VLOOKUP($B43,[1]县市排序!$B$5:$AD$111,6,FALSE)</f>
        <v>44</v>
      </c>
      <c r="I43" s="16">
        <f>VLOOKUP($B43,[1]县市排序!$B$5:$AD$111,7,FALSE)</f>
        <v>0</v>
      </c>
      <c r="J43" s="16">
        <f t="shared" si="1"/>
        <v>83</v>
      </c>
      <c r="K43" s="16">
        <f>VLOOKUP($B43,[1]县市排序!$B$5:$AD$111,9,FALSE)</f>
        <v>0</v>
      </c>
      <c r="L43" s="16">
        <f>VLOOKUP($B43,[1]县市排序!$B$5:$AD$111,10,FALSE)</f>
        <v>0</v>
      </c>
      <c r="M43" s="16">
        <f>VLOOKUP($B43,[1]县市排序!$B$5:$AD$111,11,FALSE)</f>
        <v>0</v>
      </c>
      <c r="N43" s="16">
        <f t="shared" si="5"/>
        <v>0</v>
      </c>
      <c r="O43" s="16">
        <v>39</v>
      </c>
      <c r="P43" s="16">
        <v>44</v>
      </c>
      <c r="Q43" s="16">
        <v>0</v>
      </c>
      <c r="R43" s="16">
        <v>83</v>
      </c>
      <c r="S43" s="15" t="s">
        <v>170</v>
      </c>
      <c r="T43" s="15" t="s">
        <v>170</v>
      </c>
      <c r="U43" s="15">
        <v>0</v>
      </c>
      <c r="V43" s="16">
        <v>117</v>
      </c>
      <c r="W43" s="16">
        <v>132</v>
      </c>
      <c r="X43" s="16">
        <v>0</v>
      </c>
      <c r="Y43" s="16">
        <v>249</v>
      </c>
      <c r="Z43" s="17">
        <f t="shared" si="6"/>
        <v>249</v>
      </c>
      <c r="AA43" s="17">
        <f t="shared" si="2"/>
        <v>0</v>
      </c>
      <c r="AB43" s="16">
        <f t="shared" si="3"/>
        <v>249</v>
      </c>
      <c r="AD43" s="1">
        <f t="shared" si="4"/>
        <v>0</v>
      </c>
    </row>
    <row r="44" spans="1:30" ht="22.5" customHeight="1">
      <c r="A44" s="12">
        <f t="shared" si="7"/>
        <v>39</v>
      </c>
      <c r="B44" s="18" t="s">
        <v>81</v>
      </c>
      <c r="C44" s="18" t="s">
        <v>50</v>
      </c>
      <c r="D44" s="19" t="s">
        <v>79</v>
      </c>
      <c r="E44" s="15" t="str">
        <f>VLOOKUP($B44,[1]县市排序!$B$5:$E$111,3,FALSE)</f>
        <v>√</v>
      </c>
      <c r="F44" s="15">
        <f>VLOOKUP($B44,[1]县市排序!$B$5:$AD$111,4,FALSE)</f>
        <v>0</v>
      </c>
      <c r="G44" s="16">
        <f>VLOOKUP($B44,[1]县市排序!$B$5:$AD$111,5,FALSE)</f>
        <v>1</v>
      </c>
      <c r="H44" s="16">
        <f>VLOOKUP($B44,[1]县市排序!$B$5:$AD$111,6,FALSE)</f>
        <v>4</v>
      </c>
      <c r="I44" s="16">
        <f>VLOOKUP($B44,[1]县市排序!$B$5:$AD$111,7,FALSE)</f>
        <v>0</v>
      </c>
      <c r="J44" s="16">
        <f t="shared" si="1"/>
        <v>5</v>
      </c>
      <c r="K44" s="16">
        <f>VLOOKUP($B44,[1]县市排序!$B$5:$AD$111,9,FALSE)</f>
        <v>0</v>
      </c>
      <c r="L44" s="16">
        <f>VLOOKUP($B44,[1]县市排序!$B$5:$AD$111,10,FALSE)</f>
        <v>0</v>
      </c>
      <c r="M44" s="16">
        <f>VLOOKUP($B44,[1]县市排序!$B$5:$AD$111,11,FALSE)</f>
        <v>0</v>
      </c>
      <c r="N44" s="16">
        <f t="shared" si="5"/>
        <v>0</v>
      </c>
      <c r="O44" s="16">
        <v>1</v>
      </c>
      <c r="P44" s="16">
        <v>4</v>
      </c>
      <c r="Q44" s="16">
        <v>0</v>
      </c>
      <c r="R44" s="16">
        <v>5</v>
      </c>
      <c r="S44" s="15" t="s">
        <v>170</v>
      </c>
      <c r="T44" s="15" t="s">
        <v>170</v>
      </c>
      <c r="U44" s="15">
        <v>0</v>
      </c>
      <c r="V44" s="16">
        <v>5</v>
      </c>
      <c r="W44" s="16">
        <v>20</v>
      </c>
      <c r="X44" s="16">
        <v>0</v>
      </c>
      <c r="Y44" s="16">
        <v>25</v>
      </c>
      <c r="Z44" s="17">
        <f t="shared" si="6"/>
        <v>25</v>
      </c>
      <c r="AA44" s="17">
        <f t="shared" si="2"/>
        <v>0</v>
      </c>
      <c r="AB44" s="16">
        <f t="shared" si="3"/>
        <v>25</v>
      </c>
      <c r="AD44" s="1">
        <f t="shared" si="4"/>
        <v>0</v>
      </c>
    </row>
    <row r="45" spans="1:30" ht="22.5" customHeight="1">
      <c r="A45" s="12">
        <f t="shared" si="7"/>
        <v>40</v>
      </c>
      <c r="B45" s="18" t="s">
        <v>82</v>
      </c>
      <c r="C45" s="18" t="s">
        <v>83</v>
      </c>
      <c r="D45" s="19" t="s">
        <v>79</v>
      </c>
      <c r="E45" s="15" t="str">
        <f>VLOOKUP($B45,[1]县市排序!$B$5:$E$111,3,FALSE)</f>
        <v>√</v>
      </c>
      <c r="F45" s="15">
        <f>VLOOKUP($B45,[1]县市排序!$B$5:$AD$111,4,FALSE)</f>
        <v>0</v>
      </c>
      <c r="G45" s="16">
        <f>VLOOKUP($B45,[1]县市排序!$B$5:$AD$111,5,FALSE)</f>
        <v>2</v>
      </c>
      <c r="H45" s="16">
        <f>VLOOKUP($B45,[1]县市排序!$B$5:$AD$111,6,FALSE)</f>
        <v>18</v>
      </c>
      <c r="I45" s="16">
        <f>VLOOKUP($B45,[1]县市排序!$B$5:$AD$111,7,FALSE)</f>
        <v>0</v>
      </c>
      <c r="J45" s="16">
        <f t="shared" si="1"/>
        <v>20</v>
      </c>
      <c r="K45" s="16">
        <f>VLOOKUP($B45,[1]县市排序!$B$5:$AD$111,9,FALSE)</f>
        <v>0</v>
      </c>
      <c r="L45" s="16">
        <f>VLOOKUP($B45,[1]县市排序!$B$5:$AD$111,10,FALSE)</f>
        <v>0</v>
      </c>
      <c r="M45" s="16">
        <f>VLOOKUP($B45,[1]县市排序!$B$5:$AD$111,11,FALSE)</f>
        <v>0</v>
      </c>
      <c r="N45" s="16">
        <f t="shared" si="5"/>
        <v>0</v>
      </c>
      <c r="O45" s="16">
        <v>2</v>
      </c>
      <c r="P45" s="16">
        <v>18</v>
      </c>
      <c r="Q45" s="16">
        <v>0</v>
      </c>
      <c r="R45" s="16">
        <v>20</v>
      </c>
      <c r="S45" s="15" t="s">
        <v>170</v>
      </c>
      <c r="T45" s="15" t="s">
        <v>170</v>
      </c>
      <c r="U45" s="15">
        <v>0</v>
      </c>
      <c r="V45" s="16">
        <v>10</v>
      </c>
      <c r="W45" s="16">
        <v>54</v>
      </c>
      <c r="X45" s="16">
        <v>0</v>
      </c>
      <c r="Y45" s="16">
        <v>64</v>
      </c>
      <c r="Z45" s="17">
        <f t="shared" si="6"/>
        <v>64</v>
      </c>
      <c r="AA45" s="17">
        <f t="shared" si="2"/>
        <v>0</v>
      </c>
      <c r="AB45" s="16">
        <f t="shared" si="3"/>
        <v>64</v>
      </c>
      <c r="AD45" s="1">
        <f t="shared" si="4"/>
        <v>0</v>
      </c>
    </row>
    <row r="46" spans="1:30" ht="22.5" customHeight="1">
      <c r="A46" s="12">
        <f t="shared" si="7"/>
        <v>41</v>
      </c>
      <c r="B46" s="18" t="s">
        <v>84</v>
      </c>
      <c r="C46" s="18" t="s">
        <v>167</v>
      </c>
      <c r="D46" s="19" t="s">
        <v>79</v>
      </c>
      <c r="E46" s="15">
        <f>VLOOKUP($B46,[1]县市排序!$B$5:$E$111,3,FALSE)</f>
        <v>0</v>
      </c>
      <c r="F46" s="15" t="str">
        <f>VLOOKUP($B46,[1]县市排序!$B$5:$AD$111,4,FALSE)</f>
        <v>√</v>
      </c>
      <c r="G46" s="16">
        <f>VLOOKUP($B46,[1]县市排序!$B$5:$AD$111,5,FALSE)</f>
        <v>5</v>
      </c>
      <c r="H46" s="16">
        <f>VLOOKUP($B46,[1]县市排序!$B$5:$AD$111,6,FALSE)</f>
        <v>73</v>
      </c>
      <c r="I46" s="16">
        <f>VLOOKUP($B46,[1]县市排序!$B$5:$AD$111,7,FALSE)</f>
        <v>368</v>
      </c>
      <c r="J46" s="16">
        <f t="shared" si="1"/>
        <v>446</v>
      </c>
      <c r="K46" s="16">
        <f>VLOOKUP($B46,[1]县市排序!$B$5:$AD$111,9,FALSE)</f>
        <v>0</v>
      </c>
      <c r="L46" s="16">
        <f>VLOOKUP($B46,[1]县市排序!$B$5:$AD$111,10,FALSE)</f>
        <v>0</v>
      </c>
      <c r="M46" s="16">
        <f>VLOOKUP($B46,[1]县市排序!$B$5:$AD$111,11,FALSE)</f>
        <v>0</v>
      </c>
      <c r="N46" s="16">
        <f t="shared" si="5"/>
        <v>0</v>
      </c>
      <c r="O46" s="16">
        <v>5</v>
      </c>
      <c r="P46" s="16">
        <v>73</v>
      </c>
      <c r="Q46" s="16">
        <v>328</v>
      </c>
      <c r="R46" s="16">
        <v>406</v>
      </c>
      <c r="S46" s="15" t="s">
        <v>170</v>
      </c>
      <c r="T46" s="15" t="s">
        <v>170</v>
      </c>
      <c r="U46" s="15" t="s">
        <v>170</v>
      </c>
      <c r="V46" s="16">
        <v>25</v>
      </c>
      <c r="W46" s="16">
        <v>219</v>
      </c>
      <c r="X46" s="16">
        <v>656</v>
      </c>
      <c r="Y46" s="16">
        <v>900</v>
      </c>
      <c r="Z46" s="17">
        <f t="shared" si="6"/>
        <v>244</v>
      </c>
      <c r="AA46" s="17">
        <f t="shared" si="2"/>
        <v>656</v>
      </c>
      <c r="AB46" s="16">
        <f t="shared" si="3"/>
        <v>900</v>
      </c>
      <c r="AD46" s="1">
        <f t="shared" si="4"/>
        <v>0</v>
      </c>
    </row>
    <row r="47" spans="1:30" ht="22.5" customHeight="1">
      <c r="A47" s="12">
        <f t="shared" si="7"/>
        <v>42</v>
      </c>
      <c r="B47" s="18" t="s">
        <v>85</v>
      </c>
      <c r="C47" s="18" t="s">
        <v>86</v>
      </c>
      <c r="D47" s="19" t="s">
        <v>79</v>
      </c>
      <c r="E47" s="15" t="str">
        <f>VLOOKUP($B47,[1]县市排序!$B$5:$E$111,3,FALSE)</f>
        <v>√</v>
      </c>
      <c r="F47" s="15">
        <f>VLOOKUP($B47,[1]县市排序!$B$5:$AD$111,4,FALSE)</f>
        <v>0</v>
      </c>
      <c r="G47" s="16">
        <f>VLOOKUP($B47,[1]县市排序!$B$5:$AD$111,5,FALSE)</f>
        <v>2</v>
      </c>
      <c r="H47" s="16">
        <f>VLOOKUP($B47,[1]县市排序!$B$5:$AD$111,6,FALSE)</f>
        <v>28</v>
      </c>
      <c r="I47" s="16">
        <f>VLOOKUP($B47,[1]县市排序!$B$5:$AD$111,7,FALSE)</f>
        <v>0</v>
      </c>
      <c r="J47" s="16">
        <f t="shared" si="1"/>
        <v>30</v>
      </c>
      <c r="K47" s="16">
        <f>VLOOKUP($B47,[1]县市排序!$B$5:$AD$111,9,FALSE)</f>
        <v>0</v>
      </c>
      <c r="L47" s="16">
        <f>VLOOKUP($B47,[1]县市排序!$B$5:$AD$111,10,FALSE)</f>
        <v>0</v>
      </c>
      <c r="M47" s="16">
        <f>VLOOKUP($B47,[1]县市排序!$B$5:$AD$111,11,FALSE)</f>
        <v>0</v>
      </c>
      <c r="N47" s="16">
        <f t="shared" si="5"/>
        <v>0</v>
      </c>
      <c r="O47" s="16">
        <v>2</v>
      </c>
      <c r="P47" s="16">
        <v>28</v>
      </c>
      <c r="Q47" s="16">
        <v>0</v>
      </c>
      <c r="R47" s="16">
        <v>30</v>
      </c>
      <c r="S47" s="15" t="s">
        <v>170</v>
      </c>
      <c r="T47" s="15" t="s">
        <v>170</v>
      </c>
      <c r="U47" s="15">
        <v>0</v>
      </c>
      <c r="V47" s="16">
        <v>8</v>
      </c>
      <c r="W47" s="16">
        <v>112</v>
      </c>
      <c r="X47" s="16">
        <v>0</v>
      </c>
      <c r="Y47" s="16">
        <v>120</v>
      </c>
      <c r="Z47" s="17">
        <f t="shared" si="6"/>
        <v>120</v>
      </c>
      <c r="AA47" s="17">
        <f t="shared" si="2"/>
        <v>0</v>
      </c>
      <c r="AB47" s="16">
        <f t="shared" si="3"/>
        <v>120</v>
      </c>
      <c r="AD47" s="1">
        <f t="shared" si="4"/>
        <v>0</v>
      </c>
    </row>
    <row r="48" spans="1:30" ht="22.5" customHeight="1">
      <c r="A48" s="12">
        <f t="shared" si="7"/>
        <v>43</v>
      </c>
      <c r="B48" s="31" t="s">
        <v>87</v>
      </c>
      <c r="C48" s="18" t="s">
        <v>35</v>
      </c>
      <c r="D48" s="19" t="s">
        <v>79</v>
      </c>
      <c r="E48" s="15">
        <f>VLOOKUP($B48,[1]县市排序!$B$5:$E$111,3,FALSE)</f>
        <v>0</v>
      </c>
      <c r="F48" s="15" t="str">
        <f>VLOOKUP($B48,[1]县市排序!$B$5:$AD$111,4,FALSE)</f>
        <v>√</v>
      </c>
      <c r="G48" s="16">
        <f>VLOOKUP($B48,[1]县市排序!$B$5:$AD$111,5,FALSE)</f>
        <v>1</v>
      </c>
      <c r="H48" s="16">
        <f>VLOOKUP($B48,[1]县市排序!$B$5:$AD$111,6,FALSE)</f>
        <v>32</v>
      </c>
      <c r="I48" s="16">
        <f>VLOOKUP($B48,[1]县市排序!$B$5:$AD$111,7,FALSE)</f>
        <v>88</v>
      </c>
      <c r="J48" s="16">
        <f t="shared" si="1"/>
        <v>121</v>
      </c>
      <c r="K48" s="16">
        <f>VLOOKUP($B48,[1]县市排序!$B$5:$AD$111,9,FALSE)</f>
        <v>0</v>
      </c>
      <c r="L48" s="16">
        <f>VLOOKUP($B48,[1]县市排序!$B$5:$AD$111,10,FALSE)</f>
        <v>16</v>
      </c>
      <c r="M48" s="16">
        <f>VLOOKUP($B48,[1]县市排序!$B$5:$AD$111,11,FALSE)</f>
        <v>0</v>
      </c>
      <c r="N48" s="16">
        <f t="shared" si="5"/>
        <v>16</v>
      </c>
      <c r="O48" s="16">
        <v>1</v>
      </c>
      <c r="P48" s="16">
        <v>16</v>
      </c>
      <c r="Q48" s="16">
        <v>88</v>
      </c>
      <c r="R48" s="16">
        <v>105</v>
      </c>
      <c r="S48" s="15" t="s">
        <v>170</v>
      </c>
      <c r="T48" s="15" t="s">
        <v>170</v>
      </c>
      <c r="U48" s="15" t="s">
        <v>170</v>
      </c>
      <c r="V48" s="16">
        <v>10</v>
      </c>
      <c r="W48" s="16">
        <v>160</v>
      </c>
      <c r="X48" s="16">
        <v>264</v>
      </c>
      <c r="Y48" s="16">
        <v>434</v>
      </c>
      <c r="Z48" s="17">
        <f t="shared" si="6"/>
        <v>170</v>
      </c>
      <c r="AA48" s="17">
        <f t="shared" si="2"/>
        <v>264</v>
      </c>
      <c r="AB48" s="16">
        <f t="shared" si="3"/>
        <v>434</v>
      </c>
      <c r="AD48" s="1">
        <f t="shared" si="4"/>
        <v>0</v>
      </c>
    </row>
    <row r="49" spans="1:30" ht="22.5" customHeight="1">
      <c r="A49" s="12">
        <f t="shared" si="7"/>
        <v>44</v>
      </c>
      <c r="B49" s="18" t="s">
        <v>88</v>
      </c>
      <c r="C49" s="18" t="s">
        <v>76</v>
      </c>
      <c r="D49" s="19" t="s">
        <v>79</v>
      </c>
      <c r="E49" s="15" t="str">
        <f>VLOOKUP($B49,[1]县市排序!$B$5:$E$111,3,FALSE)</f>
        <v>√</v>
      </c>
      <c r="F49" s="15">
        <f>VLOOKUP($B49,[1]县市排序!$B$5:$AD$111,4,FALSE)</f>
        <v>0</v>
      </c>
      <c r="G49" s="16">
        <f>VLOOKUP($B49,[1]县市排序!$B$5:$AD$111,5,FALSE)</f>
        <v>13</v>
      </c>
      <c r="H49" s="16">
        <f>VLOOKUP($B49,[1]县市排序!$B$5:$AD$111,6,FALSE)</f>
        <v>20</v>
      </c>
      <c r="I49" s="16">
        <f>VLOOKUP($B49,[1]县市排序!$B$5:$AD$111,7,FALSE)</f>
        <v>0</v>
      </c>
      <c r="J49" s="16">
        <f t="shared" si="1"/>
        <v>33</v>
      </c>
      <c r="K49" s="16">
        <f>VLOOKUP($B49,[1]县市排序!$B$5:$AD$111,9,FALSE)</f>
        <v>0</v>
      </c>
      <c r="L49" s="16">
        <f>VLOOKUP($B49,[1]县市排序!$B$5:$AD$111,10,FALSE)</f>
        <v>0</v>
      </c>
      <c r="M49" s="16">
        <f>VLOOKUP($B49,[1]县市排序!$B$5:$AD$111,11,FALSE)</f>
        <v>0</v>
      </c>
      <c r="N49" s="16">
        <f t="shared" si="5"/>
        <v>0</v>
      </c>
      <c r="O49" s="16">
        <v>13</v>
      </c>
      <c r="P49" s="16">
        <v>20</v>
      </c>
      <c r="Q49" s="16">
        <v>0</v>
      </c>
      <c r="R49" s="16">
        <v>33</v>
      </c>
      <c r="S49" s="15" t="s">
        <v>170</v>
      </c>
      <c r="T49" s="15" t="s">
        <v>170</v>
      </c>
      <c r="U49" s="15">
        <v>0</v>
      </c>
      <c r="V49" s="16">
        <v>39</v>
      </c>
      <c r="W49" s="16">
        <v>60</v>
      </c>
      <c r="X49" s="16">
        <v>0</v>
      </c>
      <c r="Y49" s="16">
        <v>99</v>
      </c>
      <c r="Z49" s="17">
        <f t="shared" si="6"/>
        <v>99</v>
      </c>
      <c r="AA49" s="17">
        <f t="shared" si="2"/>
        <v>0</v>
      </c>
      <c r="AB49" s="16">
        <f t="shared" si="3"/>
        <v>99</v>
      </c>
      <c r="AD49" s="1">
        <f t="shared" si="4"/>
        <v>0</v>
      </c>
    </row>
    <row r="50" spans="1:30" ht="22.5" customHeight="1">
      <c r="A50" s="12">
        <f t="shared" si="7"/>
        <v>45</v>
      </c>
      <c r="B50" s="18" t="s">
        <v>89</v>
      </c>
      <c r="C50" s="18" t="s">
        <v>29</v>
      </c>
      <c r="D50" s="19" t="s">
        <v>79</v>
      </c>
      <c r="E50" s="15" t="str">
        <f>VLOOKUP($B50,[1]县市排序!$B$5:$E$111,3,FALSE)</f>
        <v>√</v>
      </c>
      <c r="F50" s="15">
        <f>VLOOKUP($B50,[1]县市排序!$B$5:$AD$111,4,FALSE)</f>
        <v>0</v>
      </c>
      <c r="G50" s="16">
        <f>VLOOKUP($B50,[1]县市排序!$B$5:$AD$111,5,FALSE)</f>
        <v>9</v>
      </c>
      <c r="H50" s="16">
        <f>VLOOKUP($B50,[1]县市排序!$B$5:$AD$111,6,FALSE)</f>
        <v>158</v>
      </c>
      <c r="I50" s="16">
        <f>VLOOKUP($B50,[1]县市排序!$B$5:$AD$111,7,FALSE)</f>
        <v>0</v>
      </c>
      <c r="J50" s="16">
        <f t="shared" si="1"/>
        <v>167</v>
      </c>
      <c r="K50" s="16">
        <f>VLOOKUP($B50,[1]县市排序!$B$5:$AD$111,9,FALSE)</f>
        <v>0</v>
      </c>
      <c r="L50" s="16">
        <f>VLOOKUP($B50,[1]县市排序!$B$5:$AD$111,10,FALSE)</f>
        <v>0</v>
      </c>
      <c r="M50" s="16">
        <f>VLOOKUP($B50,[1]县市排序!$B$5:$AD$111,11,FALSE)</f>
        <v>0</v>
      </c>
      <c r="N50" s="16">
        <f t="shared" si="5"/>
        <v>0</v>
      </c>
      <c r="O50" s="16">
        <v>9</v>
      </c>
      <c r="P50" s="16">
        <v>100</v>
      </c>
      <c r="Q50" s="16">
        <v>0</v>
      </c>
      <c r="R50" s="16">
        <v>109</v>
      </c>
      <c r="S50" s="15" t="s">
        <v>170</v>
      </c>
      <c r="T50" s="15" t="s">
        <v>170</v>
      </c>
      <c r="U50" s="15">
        <v>0</v>
      </c>
      <c r="V50" s="16">
        <v>36</v>
      </c>
      <c r="W50" s="16">
        <v>400</v>
      </c>
      <c r="X50" s="16">
        <v>0</v>
      </c>
      <c r="Y50" s="16">
        <v>436</v>
      </c>
      <c r="Z50" s="17">
        <f t="shared" si="6"/>
        <v>436</v>
      </c>
      <c r="AA50" s="17">
        <f t="shared" si="2"/>
        <v>0</v>
      </c>
      <c r="AB50" s="16">
        <f t="shared" si="3"/>
        <v>436</v>
      </c>
      <c r="AD50" s="1">
        <f t="shared" si="4"/>
        <v>0</v>
      </c>
    </row>
    <row r="51" spans="1:30" ht="22.5" customHeight="1">
      <c r="A51" s="12">
        <f t="shared" si="7"/>
        <v>46</v>
      </c>
      <c r="B51" s="18" t="s">
        <v>90</v>
      </c>
      <c r="C51" s="18" t="s">
        <v>59</v>
      </c>
      <c r="D51" s="19" t="s">
        <v>79</v>
      </c>
      <c r="E51" s="15" t="str">
        <f>VLOOKUP($B51,[1]县市排序!$B$5:$E$111,3,FALSE)</f>
        <v>√</v>
      </c>
      <c r="F51" s="15">
        <f>VLOOKUP($B51,[1]县市排序!$B$5:$AD$111,4,FALSE)</f>
        <v>0</v>
      </c>
      <c r="G51" s="16">
        <f>VLOOKUP($B51,[1]县市排序!$B$5:$AD$111,5,FALSE)</f>
        <v>1</v>
      </c>
      <c r="H51" s="16">
        <f>VLOOKUP($B51,[1]县市排序!$B$5:$AD$111,6,FALSE)</f>
        <v>50</v>
      </c>
      <c r="I51" s="16">
        <f>VLOOKUP($B51,[1]县市排序!$B$5:$AD$111,7,FALSE)</f>
        <v>0</v>
      </c>
      <c r="J51" s="16">
        <f t="shared" si="1"/>
        <v>51</v>
      </c>
      <c r="K51" s="16">
        <f>VLOOKUP($B51,[1]县市排序!$B$5:$AD$111,9,FALSE)</f>
        <v>0</v>
      </c>
      <c r="L51" s="16">
        <f>VLOOKUP($B51,[1]县市排序!$B$5:$AD$111,10,FALSE)</f>
        <v>0</v>
      </c>
      <c r="M51" s="16">
        <f>VLOOKUP($B51,[1]县市排序!$B$5:$AD$111,11,FALSE)</f>
        <v>0</v>
      </c>
      <c r="N51" s="16">
        <f t="shared" si="5"/>
        <v>0</v>
      </c>
      <c r="O51" s="16">
        <v>1</v>
      </c>
      <c r="P51" s="16">
        <v>50</v>
      </c>
      <c r="Q51" s="16">
        <v>0</v>
      </c>
      <c r="R51" s="16">
        <v>51</v>
      </c>
      <c r="S51" s="15" t="s">
        <v>170</v>
      </c>
      <c r="T51" s="15" t="s">
        <v>170</v>
      </c>
      <c r="U51" s="15">
        <v>0</v>
      </c>
      <c r="V51" s="16">
        <v>5</v>
      </c>
      <c r="W51" s="16">
        <v>150</v>
      </c>
      <c r="X51" s="16">
        <v>0</v>
      </c>
      <c r="Y51" s="16">
        <v>155</v>
      </c>
      <c r="Z51" s="17">
        <f t="shared" si="6"/>
        <v>155</v>
      </c>
      <c r="AA51" s="17">
        <f t="shared" si="2"/>
        <v>0</v>
      </c>
      <c r="AB51" s="16">
        <f t="shared" si="3"/>
        <v>155</v>
      </c>
      <c r="AD51" s="1">
        <f t="shared" si="4"/>
        <v>0</v>
      </c>
    </row>
    <row r="52" spans="1:30" ht="22.5" customHeight="1">
      <c r="A52" s="12">
        <f t="shared" si="7"/>
        <v>47</v>
      </c>
      <c r="B52" s="18" t="s">
        <v>91</v>
      </c>
      <c r="C52" s="18" t="s">
        <v>29</v>
      </c>
      <c r="D52" s="19" t="s">
        <v>79</v>
      </c>
      <c r="E52" s="15" t="str">
        <f>VLOOKUP($B52,[1]县市排序!$B$5:$E$111,3,FALSE)</f>
        <v>√</v>
      </c>
      <c r="F52" s="15">
        <f>VLOOKUP($B52,[1]县市排序!$B$5:$AD$111,4,FALSE)</f>
        <v>0</v>
      </c>
      <c r="G52" s="16">
        <f>VLOOKUP($B52,[1]县市排序!$B$5:$AD$111,5,FALSE)</f>
        <v>2</v>
      </c>
      <c r="H52" s="16">
        <f>VLOOKUP($B52,[1]县市排序!$B$5:$AD$111,6,FALSE)</f>
        <v>70</v>
      </c>
      <c r="I52" s="16">
        <f>VLOOKUP($B52,[1]县市排序!$B$5:$AD$111,7,FALSE)</f>
        <v>0</v>
      </c>
      <c r="J52" s="16">
        <f t="shared" si="1"/>
        <v>72</v>
      </c>
      <c r="K52" s="16">
        <f>VLOOKUP($B52,[1]县市排序!$B$5:$AD$111,9,FALSE)</f>
        <v>0</v>
      </c>
      <c r="L52" s="16">
        <f>VLOOKUP($B52,[1]县市排序!$B$5:$AD$111,10,FALSE)</f>
        <v>0</v>
      </c>
      <c r="M52" s="16">
        <f>VLOOKUP($B52,[1]县市排序!$B$5:$AD$111,11,FALSE)</f>
        <v>0</v>
      </c>
      <c r="N52" s="16">
        <f t="shared" si="5"/>
        <v>0</v>
      </c>
      <c r="O52" s="16">
        <v>2</v>
      </c>
      <c r="P52" s="16">
        <v>40</v>
      </c>
      <c r="Q52" s="16">
        <v>0</v>
      </c>
      <c r="R52" s="16">
        <v>42</v>
      </c>
      <c r="S52" s="15" t="s">
        <v>170</v>
      </c>
      <c r="T52" s="15" t="s">
        <v>170</v>
      </c>
      <c r="U52" s="15">
        <v>0</v>
      </c>
      <c r="V52" s="16">
        <v>8</v>
      </c>
      <c r="W52" s="16">
        <v>160</v>
      </c>
      <c r="X52" s="16">
        <v>0</v>
      </c>
      <c r="Y52" s="16">
        <v>168</v>
      </c>
      <c r="Z52" s="17">
        <f t="shared" si="6"/>
        <v>168</v>
      </c>
      <c r="AA52" s="17">
        <f t="shared" si="2"/>
        <v>0</v>
      </c>
      <c r="AB52" s="16">
        <f t="shared" si="3"/>
        <v>168</v>
      </c>
      <c r="AD52" s="1">
        <f t="shared" si="4"/>
        <v>0</v>
      </c>
    </row>
    <row r="53" spans="1:30" ht="22.5" customHeight="1">
      <c r="A53" s="12">
        <f t="shared" si="7"/>
        <v>48</v>
      </c>
      <c r="B53" s="18" t="s">
        <v>92</v>
      </c>
      <c r="C53" s="18" t="s">
        <v>78</v>
      </c>
      <c r="D53" s="19" t="s">
        <v>79</v>
      </c>
      <c r="E53" s="15" t="str">
        <f>VLOOKUP($B53,[1]县市排序!$B$5:$E$111,3,FALSE)</f>
        <v>√</v>
      </c>
      <c r="F53" s="15">
        <f>VLOOKUP($B53,[1]县市排序!$B$5:$AD$111,4,FALSE)</f>
        <v>0</v>
      </c>
      <c r="G53" s="16">
        <f>VLOOKUP($B53,[1]县市排序!$B$5:$AD$111,5,FALSE)</f>
        <v>3</v>
      </c>
      <c r="H53" s="16">
        <f>VLOOKUP($B53,[1]县市排序!$B$5:$AD$111,6,FALSE)</f>
        <v>10</v>
      </c>
      <c r="I53" s="16">
        <f>VLOOKUP($B53,[1]县市排序!$B$5:$AD$111,7,FALSE)</f>
        <v>0</v>
      </c>
      <c r="J53" s="16">
        <f t="shared" si="1"/>
        <v>13</v>
      </c>
      <c r="K53" s="16">
        <f>VLOOKUP($B53,[1]县市排序!$B$5:$AD$111,9,FALSE)</f>
        <v>0</v>
      </c>
      <c r="L53" s="16">
        <f>VLOOKUP($B53,[1]县市排序!$B$5:$AD$111,10,FALSE)</f>
        <v>0</v>
      </c>
      <c r="M53" s="16">
        <f>VLOOKUP($B53,[1]县市排序!$B$5:$AD$111,11,FALSE)</f>
        <v>0</v>
      </c>
      <c r="N53" s="16">
        <f t="shared" si="5"/>
        <v>0</v>
      </c>
      <c r="O53" s="16">
        <v>3</v>
      </c>
      <c r="P53" s="16">
        <v>10</v>
      </c>
      <c r="Q53" s="16">
        <v>0</v>
      </c>
      <c r="R53" s="16">
        <v>13</v>
      </c>
      <c r="S53" s="15" t="s">
        <v>170</v>
      </c>
      <c r="T53" s="15" t="s">
        <v>170</v>
      </c>
      <c r="U53" s="15">
        <v>0</v>
      </c>
      <c r="V53" s="16">
        <v>15</v>
      </c>
      <c r="W53" s="16">
        <v>30</v>
      </c>
      <c r="X53" s="16">
        <v>0</v>
      </c>
      <c r="Y53" s="16">
        <v>45</v>
      </c>
      <c r="Z53" s="17">
        <f t="shared" si="6"/>
        <v>45</v>
      </c>
      <c r="AA53" s="17">
        <f t="shared" si="2"/>
        <v>0</v>
      </c>
      <c r="AB53" s="16">
        <f t="shared" si="3"/>
        <v>45</v>
      </c>
      <c r="AD53" s="1">
        <f t="shared" si="4"/>
        <v>0</v>
      </c>
    </row>
    <row r="54" spans="1:30" ht="22.5" customHeight="1">
      <c r="A54" s="12">
        <f t="shared" si="7"/>
        <v>49</v>
      </c>
      <c r="B54" s="13" t="s">
        <v>93</v>
      </c>
      <c r="C54" s="13" t="s">
        <v>64</v>
      </c>
      <c r="D54" s="19" t="s">
        <v>79</v>
      </c>
      <c r="E54" s="15">
        <f>VLOOKUP($B54,[1]县市排序!$B$5:$E$111,3,FALSE)</f>
        <v>0</v>
      </c>
      <c r="F54" s="15" t="str">
        <f>VLOOKUP($B54,[1]县市排序!$B$5:$AD$111,4,FALSE)</f>
        <v>√</v>
      </c>
      <c r="G54" s="16">
        <f>VLOOKUP($B54,[1]县市排序!$B$5:$AD$111,5,FALSE)</f>
        <v>2</v>
      </c>
      <c r="H54" s="16">
        <f>VLOOKUP($B54,[1]县市排序!$B$5:$AD$111,6,FALSE)</f>
        <v>8</v>
      </c>
      <c r="I54" s="16">
        <f>VLOOKUP($B54,[1]县市排序!$B$5:$AD$111,7,FALSE)</f>
        <v>45</v>
      </c>
      <c r="J54" s="16">
        <f t="shared" si="1"/>
        <v>55</v>
      </c>
      <c r="K54" s="16">
        <f>VLOOKUP($B54,[1]县市排序!$B$5:$AD$111,9,FALSE)</f>
        <v>0</v>
      </c>
      <c r="L54" s="16">
        <f>VLOOKUP($B54,[1]县市排序!$B$5:$AD$111,10,FALSE)</f>
        <v>0</v>
      </c>
      <c r="M54" s="16">
        <f>VLOOKUP($B54,[1]县市排序!$B$5:$AD$111,11,FALSE)</f>
        <v>0</v>
      </c>
      <c r="N54" s="16">
        <f t="shared" si="5"/>
        <v>0</v>
      </c>
      <c r="O54" s="16">
        <v>2</v>
      </c>
      <c r="P54" s="16">
        <v>8</v>
      </c>
      <c r="Q54" s="16">
        <v>45</v>
      </c>
      <c r="R54" s="16">
        <v>55</v>
      </c>
      <c r="S54" s="15" t="s">
        <v>170</v>
      </c>
      <c r="T54" s="15" t="s">
        <v>170</v>
      </c>
      <c r="U54" s="15" t="s">
        <v>171</v>
      </c>
      <c r="V54" s="16">
        <v>16</v>
      </c>
      <c r="W54" s="16">
        <v>40</v>
      </c>
      <c r="X54" s="16">
        <v>33</v>
      </c>
      <c r="Y54" s="16">
        <v>89</v>
      </c>
      <c r="Z54" s="17">
        <f t="shared" si="6"/>
        <v>56</v>
      </c>
      <c r="AA54" s="17">
        <f t="shared" si="2"/>
        <v>33</v>
      </c>
      <c r="AB54" s="16">
        <f t="shared" si="3"/>
        <v>89</v>
      </c>
      <c r="AD54" s="1">
        <f t="shared" si="4"/>
        <v>0</v>
      </c>
    </row>
    <row r="55" spans="1:30" ht="22.5" customHeight="1">
      <c r="A55" s="12">
        <f t="shared" si="7"/>
        <v>50</v>
      </c>
      <c r="B55" s="18" t="s">
        <v>94</v>
      </c>
      <c r="C55" s="18" t="s">
        <v>95</v>
      </c>
      <c r="D55" s="19" t="s">
        <v>79</v>
      </c>
      <c r="E55" s="15" t="str">
        <f>VLOOKUP($B55,[1]县市排序!$B$5:$E$111,3,FALSE)</f>
        <v>√</v>
      </c>
      <c r="F55" s="15">
        <f>VLOOKUP($B55,[1]县市排序!$B$5:$AD$111,4,FALSE)</f>
        <v>0</v>
      </c>
      <c r="G55" s="16">
        <f>VLOOKUP($B55,[1]县市排序!$B$5:$AD$111,5,FALSE)</f>
        <v>4</v>
      </c>
      <c r="H55" s="16">
        <f>VLOOKUP($B55,[1]县市排序!$B$5:$AD$111,6,FALSE)</f>
        <v>20</v>
      </c>
      <c r="I55" s="16">
        <f>VLOOKUP($B55,[1]县市排序!$B$5:$AD$111,7,FALSE)</f>
        <v>0</v>
      </c>
      <c r="J55" s="16">
        <f t="shared" si="1"/>
        <v>24</v>
      </c>
      <c r="K55" s="16">
        <f>VLOOKUP($B55,[1]县市排序!$B$5:$AD$111,9,FALSE)</f>
        <v>4</v>
      </c>
      <c r="L55" s="16">
        <f>VLOOKUP($B55,[1]县市排序!$B$5:$AD$111,10,FALSE)</f>
        <v>2</v>
      </c>
      <c r="M55" s="16">
        <f>VLOOKUP($B55,[1]县市排序!$B$5:$AD$111,11,FALSE)</f>
        <v>0</v>
      </c>
      <c r="N55" s="16">
        <f t="shared" si="5"/>
        <v>6</v>
      </c>
      <c r="O55" s="16">
        <v>0</v>
      </c>
      <c r="P55" s="16">
        <v>18</v>
      </c>
      <c r="Q55" s="16">
        <v>0</v>
      </c>
      <c r="R55" s="16">
        <v>18</v>
      </c>
      <c r="S55" s="15" t="s">
        <v>170</v>
      </c>
      <c r="T55" s="15" t="s">
        <v>170</v>
      </c>
      <c r="U55" s="15">
        <v>0</v>
      </c>
      <c r="V55" s="16">
        <v>0</v>
      </c>
      <c r="W55" s="16">
        <v>90</v>
      </c>
      <c r="X55" s="16">
        <v>0</v>
      </c>
      <c r="Y55" s="16">
        <v>90</v>
      </c>
      <c r="Z55" s="17">
        <f t="shared" si="6"/>
        <v>90</v>
      </c>
      <c r="AA55" s="17">
        <f t="shared" si="2"/>
        <v>0</v>
      </c>
      <c r="AB55" s="16">
        <f t="shared" si="3"/>
        <v>90</v>
      </c>
      <c r="AD55" s="1">
        <f t="shared" si="4"/>
        <v>0</v>
      </c>
    </row>
    <row r="56" spans="1:30" ht="22.5" customHeight="1">
      <c r="A56" s="12">
        <f t="shared" si="7"/>
        <v>51</v>
      </c>
      <c r="B56" s="18" t="s">
        <v>96</v>
      </c>
      <c r="C56" s="18" t="s">
        <v>83</v>
      </c>
      <c r="D56" s="19" t="s">
        <v>79</v>
      </c>
      <c r="E56" s="15" t="str">
        <f>VLOOKUP($B56,[1]县市排序!$B$5:$E$111,3,FALSE)</f>
        <v>√</v>
      </c>
      <c r="F56" s="15">
        <f>VLOOKUP($B56,[1]县市排序!$B$5:$AD$111,4,FALSE)</f>
        <v>0</v>
      </c>
      <c r="G56" s="16">
        <f>VLOOKUP($B56,[1]县市排序!$B$5:$AD$111,5,FALSE)</f>
        <v>3</v>
      </c>
      <c r="H56" s="16">
        <f>VLOOKUP($B56,[1]县市排序!$B$5:$AD$111,6,FALSE)</f>
        <v>24</v>
      </c>
      <c r="I56" s="16">
        <f>VLOOKUP($B56,[1]县市排序!$B$5:$AD$111,7,FALSE)</f>
        <v>0</v>
      </c>
      <c r="J56" s="16">
        <f t="shared" si="1"/>
        <v>27</v>
      </c>
      <c r="K56" s="16">
        <f>VLOOKUP($B56,[1]县市排序!$B$5:$AD$111,9,FALSE)</f>
        <v>0</v>
      </c>
      <c r="L56" s="16">
        <f>VLOOKUP($B56,[1]县市排序!$B$5:$AD$111,10,FALSE)</f>
        <v>0</v>
      </c>
      <c r="M56" s="16">
        <f>VLOOKUP($B56,[1]县市排序!$B$5:$AD$111,11,FALSE)</f>
        <v>0</v>
      </c>
      <c r="N56" s="16">
        <f t="shared" si="5"/>
        <v>0</v>
      </c>
      <c r="O56" s="16">
        <v>3</v>
      </c>
      <c r="P56" s="16">
        <v>24</v>
      </c>
      <c r="Q56" s="16">
        <v>0</v>
      </c>
      <c r="R56" s="16">
        <v>27</v>
      </c>
      <c r="S56" s="15" t="s">
        <v>170</v>
      </c>
      <c r="T56" s="15" t="s">
        <v>170</v>
      </c>
      <c r="U56" s="15">
        <v>0</v>
      </c>
      <c r="V56" s="16">
        <v>15</v>
      </c>
      <c r="W56" s="16">
        <v>72</v>
      </c>
      <c r="X56" s="16">
        <v>0</v>
      </c>
      <c r="Y56" s="16">
        <v>87</v>
      </c>
      <c r="Z56" s="17">
        <f t="shared" si="6"/>
        <v>87</v>
      </c>
      <c r="AA56" s="17">
        <f t="shared" si="2"/>
        <v>0</v>
      </c>
      <c r="AB56" s="16">
        <f t="shared" si="3"/>
        <v>87</v>
      </c>
      <c r="AD56" s="1">
        <f t="shared" si="4"/>
        <v>0</v>
      </c>
    </row>
    <row r="57" spans="1:30" ht="22.5" customHeight="1">
      <c r="A57" s="12">
        <f t="shared" si="7"/>
        <v>52</v>
      </c>
      <c r="B57" s="18" t="s">
        <v>97</v>
      </c>
      <c r="C57" s="18" t="s">
        <v>76</v>
      </c>
      <c r="D57" s="19" t="s">
        <v>79</v>
      </c>
      <c r="E57" s="15" t="str">
        <f>VLOOKUP($B57,[1]县市排序!$B$5:$E$111,3,FALSE)</f>
        <v>√</v>
      </c>
      <c r="F57" s="15">
        <f>VLOOKUP($B57,[1]县市排序!$B$5:$AD$111,4,FALSE)</f>
        <v>0</v>
      </c>
      <c r="G57" s="16">
        <f>VLOOKUP($B57,[1]县市排序!$B$5:$AD$111,5,FALSE)</f>
        <v>8</v>
      </c>
      <c r="H57" s="16">
        <f>VLOOKUP($B57,[1]县市排序!$B$5:$AD$111,6,FALSE)</f>
        <v>10</v>
      </c>
      <c r="I57" s="16">
        <f>VLOOKUP($B57,[1]县市排序!$B$5:$AD$111,7,FALSE)</f>
        <v>0</v>
      </c>
      <c r="J57" s="16">
        <f t="shared" si="1"/>
        <v>18</v>
      </c>
      <c r="K57" s="16">
        <f>VLOOKUP($B57,[1]县市排序!$B$5:$AD$111,9,FALSE)</f>
        <v>0</v>
      </c>
      <c r="L57" s="16">
        <f>VLOOKUP($B57,[1]县市排序!$B$5:$AD$111,10,FALSE)</f>
        <v>0</v>
      </c>
      <c r="M57" s="16">
        <f>VLOOKUP($B57,[1]县市排序!$B$5:$AD$111,11,FALSE)</f>
        <v>0</v>
      </c>
      <c r="N57" s="16">
        <f t="shared" si="5"/>
        <v>0</v>
      </c>
      <c r="O57" s="16">
        <v>8</v>
      </c>
      <c r="P57" s="16">
        <v>10</v>
      </c>
      <c r="Q57" s="16">
        <v>0</v>
      </c>
      <c r="R57" s="16">
        <v>18</v>
      </c>
      <c r="S57" s="15" t="s">
        <v>170</v>
      </c>
      <c r="T57" s="15" t="s">
        <v>170</v>
      </c>
      <c r="U57" s="15">
        <v>0</v>
      </c>
      <c r="V57" s="16">
        <v>24</v>
      </c>
      <c r="W57" s="16">
        <v>30</v>
      </c>
      <c r="X57" s="16">
        <v>0</v>
      </c>
      <c r="Y57" s="16">
        <v>54</v>
      </c>
      <c r="Z57" s="17">
        <f t="shared" si="6"/>
        <v>54</v>
      </c>
      <c r="AA57" s="17">
        <f t="shared" si="2"/>
        <v>0</v>
      </c>
      <c r="AB57" s="16">
        <f t="shared" si="3"/>
        <v>54</v>
      </c>
      <c r="AD57" s="1">
        <f t="shared" si="4"/>
        <v>0</v>
      </c>
    </row>
    <row r="58" spans="1:30" ht="22.5" customHeight="1">
      <c r="A58" s="12">
        <f t="shared" si="7"/>
        <v>53</v>
      </c>
      <c r="B58" s="18" t="s">
        <v>98</v>
      </c>
      <c r="C58" s="18" t="s">
        <v>45</v>
      </c>
      <c r="D58" s="19" t="s">
        <v>79</v>
      </c>
      <c r="E58" s="15" t="str">
        <f>VLOOKUP($B58,[1]县市排序!$B$5:$E$111,3,FALSE)</f>
        <v>√</v>
      </c>
      <c r="F58" s="15">
        <f>VLOOKUP($B58,[1]县市排序!$B$5:$AD$111,4,FALSE)</f>
        <v>0</v>
      </c>
      <c r="G58" s="16">
        <f>VLOOKUP($B58,[1]县市排序!$B$5:$AD$111,5,FALSE)</f>
        <v>1</v>
      </c>
      <c r="H58" s="16">
        <f>VLOOKUP($B58,[1]县市排序!$B$5:$AD$111,6,FALSE)</f>
        <v>9</v>
      </c>
      <c r="I58" s="16">
        <f>VLOOKUP($B58,[1]县市排序!$B$5:$AD$111,7,FALSE)</f>
        <v>0</v>
      </c>
      <c r="J58" s="16">
        <f t="shared" si="1"/>
        <v>10</v>
      </c>
      <c r="K58" s="16">
        <f>VLOOKUP($B58,[1]县市排序!$B$5:$AD$111,9,FALSE)</f>
        <v>1</v>
      </c>
      <c r="L58" s="16">
        <f>VLOOKUP($B58,[1]县市排序!$B$5:$AD$111,10,FALSE)</f>
        <v>0</v>
      </c>
      <c r="M58" s="16">
        <f>VLOOKUP($B58,[1]县市排序!$B$5:$AD$111,11,FALSE)</f>
        <v>0</v>
      </c>
      <c r="N58" s="16">
        <f t="shared" si="5"/>
        <v>1</v>
      </c>
      <c r="O58" s="16">
        <v>0</v>
      </c>
      <c r="P58" s="16">
        <v>0</v>
      </c>
      <c r="Q58" s="16">
        <v>0</v>
      </c>
      <c r="R58" s="16">
        <v>0</v>
      </c>
      <c r="S58" s="15" t="s">
        <v>170</v>
      </c>
      <c r="T58" s="15" t="s">
        <v>170</v>
      </c>
      <c r="U58" s="15">
        <v>0</v>
      </c>
      <c r="V58" s="16">
        <v>0</v>
      </c>
      <c r="W58" s="16">
        <v>0</v>
      </c>
      <c r="X58" s="16">
        <v>0</v>
      </c>
      <c r="Y58" s="16">
        <v>0</v>
      </c>
      <c r="Z58" s="17">
        <f t="shared" si="6"/>
        <v>0</v>
      </c>
      <c r="AA58" s="17">
        <f t="shared" si="2"/>
        <v>0</v>
      </c>
      <c r="AB58" s="16">
        <f t="shared" si="3"/>
        <v>0</v>
      </c>
      <c r="AD58" s="1">
        <f t="shared" si="4"/>
        <v>0</v>
      </c>
    </row>
    <row r="59" spans="1:30" ht="22.5" customHeight="1">
      <c r="A59" s="12">
        <f t="shared" si="7"/>
        <v>54</v>
      </c>
      <c r="B59" s="18" t="s">
        <v>99</v>
      </c>
      <c r="C59" s="18" t="s">
        <v>45</v>
      </c>
      <c r="D59" s="19" t="s">
        <v>79</v>
      </c>
      <c r="E59" s="15" t="str">
        <f>VLOOKUP($B59,[1]县市排序!$B$5:$E$111,3,FALSE)</f>
        <v>√</v>
      </c>
      <c r="F59" s="15">
        <f>VLOOKUP($B59,[1]县市排序!$B$5:$AD$111,4,FALSE)</f>
        <v>0</v>
      </c>
      <c r="G59" s="16">
        <f>VLOOKUP($B59,[1]县市排序!$B$5:$AD$111,5,FALSE)</f>
        <v>4</v>
      </c>
      <c r="H59" s="16">
        <f>VLOOKUP($B59,[1]县市排序!$B$5:$AD$111,6,FALSE)</f>
        <v>14</v>
      </c>
      <c r="I59" s="16">
        <f>VLOOKUP($B59,[1]县市排序!$B$5:$AD$111,7,FALSE)</f>
        <v>0</v>
      </c>
      <c r="J59" s="16">
        <f t="shared" si="1"/>
        <v>18</v>
      </c>
      <c r="K59" s="16">
        <f>VLOOKUP($B59,[1]县市排序!$B$5:$AD$111,9,FALSE)</f>
        <v>4</v>
      </c>
      <c r="L59" s="16">
        <f>VLOOKUP($B59,[1]县市排序!$B$5:$AD$111,10,FALSE)</f>
        <v>14</v>
      </c>
      <c r="M59" s="16">
        <f>VLOOKUP($B59,[1]县市排序!$B$5:$AD$111,11,FALSE)</f>
        <v>0</v>
      </c>
      <c r="N59" s="16">
        <f t="shared" si="5"/>
        <v>18</v>
      </c>
      <c r="O59" s="16">
        <v>0</v>
      </c>
      <c r="P59" s="16">
        <v>0</v>
      </c>
      <c r="Q59" s="16">
        <v>0</v>
      </c>
      <c r="R59" s="16">
        <v>0</v>
      </c>
      <c r="S59" s="15" t="s">
        <v>170</v>
      </c>
      <c r="T59" s="15" t="s">
        <v>170</v>
      </c>
      <c r="U59" s="15">
        <v>0</v>
      </c>
      <c r="V59" s="16">
        <v>0</v>
      </c>
      <c r="W59" s="16">
        <v>0</v>
      </c>
      <c r="X59" s="16">
        <v>0</v>
      </c>
      <c r="Y59" s="16">
        <v>0</v>
      </c>
      <c r="Z59" s="17">
        <f t="shared" si="6"/>
        <v>0</v>
      </c>
      <c r="AA59" s="17">
        <f t="shared" si="2"/>
        <v>0</v>
      </c>
      <c r="AB59" s="16">
        <f t="shared" si="3"/>
        <v>0</v>
      </c>
      <c r="AD59" s="1">
        <f t="shared" si="4"/>
        <v>0</v>
      </c>
    </row>
    <row r="60" spans="1:30" ht="22.5" customHeight="1">
      <c r="A60" s="12">
        <f t="shared" si="7"/>
        <v>55</v>
      </c>
      <c r="B60" s="13" t="s">
        <v>100</v>
      </c>
      <c r="C60" s="13" t="s">
        <v>64</v>
      </c>
      <c r="D60" s="19" t="s">
        <v>79</v>
      </c>
      <c r="E60" s="15">
        <f>VLOOKUP($B60,[1]县市排序!$B$5:$E$111,3,FALSE)</f>
        <v>0</v>
      </c>
      <c r="F60" s="15" t="str">
        <f>VLOOKUP($B60,[1]县市排序!$B$5:$AD$111,4,FALSE)</f>
        <v>√</v>
      </c>
      <c r="G60" s="16">
        <f>VLOOKUP($B60,[1]县市排序!$B$5:$AD$111,5,FALSE)</f>
        <v>2</v>
      </c>
      <c r="H60" s="16">
        <f>VLOOKUP($B60,[1]县市排序!$B$5:$AD$111,6,FALSE)</f>
        <v>7</v>
      </c>
      <c r="I60" s="16">
        <f>VLOOKUP($B60,[1]县市排序!$B$5:$AD$111,7,FALSE)</f>
        <v>56</v>
      </c>
      <c r="J60" s="16">
        <f t="shared" si="1"/>
        <v>65</v>
      </c>
      <c r="K60" s="16">
        <f>VLOOKUP($B60,[1]县市排序!$B$5:$AD$111,9,FALSE)</f>
        <v>0</v>
      </c>
      <c r="L60" s="16">
        <f>VLOOKUP($B60,[1]县市排序!$B$5:$AD$111,10,FALSE)</f>
        <v>0</v>
      </c>
      <c r="M60" s="16">
        <f>VLOOKUP($B60,[1]县市排序!$B$5:$AD$111,11,FALSE)</f>
        <v>0</v>
      </c>
      <c r="N60" s="16">
        <f t="shared" si="5"/>
        <v>0</v>
      </c>
      <c r="O60" s="16">
        <v>2</v>
      </c>
      <c r="P60" s="16">
        <v>7</v>
      </c>
      <c r="Q60" s="16">
        <v>56</v>
      </c>
      <c r="R60" s="16">
        <v>65</v>
      </c>
      <c r="S60" s="15" t="s">
        <v>170</v>
      </c>
      <c r="T60" s="15" t="s">
        <v>170</v>
      </c>
      <c r="U60" s="15" t="s">
        <v>170</v>
      </c>
      <c r="V60" s="16">
        <v>16</v>
      </c>
      <c r="W60" s="16">
        <v>35</v>
      </c>
      <c r="X60" s="16">
        <v>32</v>
      </c>
      <c r="Y60" s="16">
        <v>83</v>
      </c>
      <c r="Z60" s="17">
        <f t="shared" si="6"/>
        <v>51</v>
      </c>
      <c r="AA60" s="17">
        <f t="shared" si="2"/>
        <v>32</v>
      </c>
      <c r="AB60" s="16">
        <f t="shared" si="3"/>
        <v>83</v>
      </c>
      <c r="AD60" s="1">
        <f t="shared" si="4"/>
        <v>0</v>
      </c>
    </row>
    <row r="61" spans="1:30" ht="22.5" customHeight="1">
      <c r="A61" s="12">
        <f t="shared" si="7"/>
        <v>56</v>
      </c>
      <c r="B61" s="18" t="s">
        <v>101</v>
      </c>
      <c r="C61" s="18" t="s">
        <v>56</v>
      </c>
      <c r="D61" s="19" t="s">
        <v>79</v>
      </c>
      <c r="E61" s="15">
        <f>VLOOKUP($B61,[1]县市排序!$B$5:$E$111,3,FALSE)</f>
        <v>0</v>
      </c>
      <c r="F61" s="15" t="str">
        <f>VLOOKUP($B61,[1]县市排序!$B$5:$AD$111,4,FALSE)</f>
        <v>√</v>
      </c>
      <c r="G61" s="16">
        <f>VLOOKUP($B61,[1]县市排序!$B$5:$AD$111,5,FALSE)</f>
        <v>4</v>
      </c>
      <c r="H61" s="16">
        <f>VLOOKUP($B61,[1]县市排序!$B$5:$AD$111,6,FALSE)</f>
        <v>29</v>
      </c>
      <c r="I61" s="16">
        <f>VLOOKUP($B61,[1]县市排序!$B$5:$AD$111,7,FALSE)</f>
        <v>159</v>
      </c>
      <c r="J61" s="16">
        <f t="shared" si="1"/>
        <v>192</v>
      </c>
      <c r="K61" s="16">
        <f>VLOOKUP($B61,[1]县市排序!$B$5:$AD$111,9,FALSE)</f>
        <v>2</v>
      </c>
      <c r="L61" s="16">
        <f>VLOOKUP($B61,[1]县市排序!$B$5:$AD$111,10,FALSE)</f>
        <v>0</v>
      </c>
      <c r="M61" s="16">
        <f>VLOOKUP($B61,[1]县市排序!$B$5:$AD$111,11,FALSE)</f>
        <v>0</v>
      </c>
      <c r="N61" s="16">
        <f t="shared" si="5"/>
        <v>2</v>
      </c>
      <c r="O61" s="16">
        <v>2</v>
      </c>
      <c r="P61" s="16">
        <v>29</v>
      </c>
      <c r="Q61" s="16">
        <v>159</v>
      </c>
      <c r="R61" s="16">
        <v>190</v>
      </c>
      <c r="S61" s="15" t="s">
        <v>170</v>
      </c>
      <c r="T61" s="15" t="s">
        <v>170</v>
      </c>
      <c r="U61" s="15" t="s">
        <v>170</v>
      </c>
      <c r="V61" s="16">
        <v>16</v>
      </c>
      <c r="W61" s="16">
        <v>145</v>
      </c>
      <c r="X61" s="16">
        <v>318</v>
      </c>
      <c r="Y61" s="16">
        <v>479</v>
      </c>
      <c r="Z61" s="17">
        <f t="shared" si="6"/>
        <v>161</v>
      </c>
      <c r="AA61" s="17">
        <f t="shared" si="2"/>
        <v>318</v>
      </c>
      <c r="AB61" s="16">
        <f t="shared" si="3"/>
        <v>479</v>
      </c>
      <c r="AD61" s="1">
        <f t="shared" si="4"/>
        <v>0</v>
      </c>
    </row>
    <row r="62" spans="1:30" ht="22.5" customHeight="1">
      <c r="A62" s="12">
        <f t="shared" si="7"/>
        <v>57</v>
      </c>
      <c r="B62" s="18" t="s">
        <v>102</v>
      </c>
      <c r="C62" s="18" t="s">
        <v>35</v>
      </c>
      <c r="D62" s="19" t="s">
        <v>79</v>
      </c>
      <c r="E62" s="15" t="str">
        <f>VLOOKUP($B62,[1]县市排序!$B$5:$E$111,3,FALSE)</f>
        <v>√</v>
      </c>
      <c r="F62" s="15">
        <f>VLOOKUP($B62,[1]县市排序!$B$5:$AD$111,4,FALSE)</f>
        <v>0</v>
      </c>
      <c r="G62" s="16">
        <f>VLOOKUP($B62,[1]县市排序!$B$5:$AD$111,5,FALSE)</f>
        <v>4</v>
      </c>
      <c r="H62" s="16">
        <f>VLOOKUP($B62,[1]县市排序!$B$5:$AD$111,6,FALSE)</f>
        <v>119</v>
      </c>
      <c r="I62" s="16">
        <f>VLOOKUP($B62,[1]县市排序!$B$5:$AD$111,7,FALSE)</f>
        <v>0</v>
      </c>
      <c r="J62" s="16">
        <f t="shared" si="1"/>
        <v>123</v>
      </c>
      <c r="K62" s="16">
        <f>VLOOKUP($B62,[1]县市排序!$B$5:$AD$111,9,FALSE)</f>
        <v>2</v>
      </c>
      <c r="L62" s="16">
        <f>VLOOKUP($B62,[1]县市排序!$B$5:$AD$111,10,FALSE)</f>
        <v>0</v>
      </c>
      <c r="M62" s="16">
        <f>VLOOKUP($B62,[1]县市排序!$B$5:$AD$111,11,FALSE)</f>
        <v>0</v>
      </c>
      <c r="N62" s="16">
        <f t="shared" si="5"/>
        <v>2</v>
      </c>
      <c r="O62" s="16">
        <v>2</v>
      </c>
      <c r="P62" s="16">
        <v>119</v>
      </c>
      <c r="Q62" s="16">
        <v>0</v>
      </c>
      <c r="R62" s="16">
        <v>121</v>
      </c>
      <c r="S62" s="15" t="s">
        <v>170</v>
      </c>
      <c r="T62" s="15" t="s">
        <v>170</v>
      </c>
      <c r="U62" s="15">
        <v>0</v>
      </c>
      <c r="V62" s="16">
        <v>15</v>
      </c>
      <c r="W62" s="16">
        <v>595</v>
      </c>
      <c r="X62" s="16">
        <v>0</v>
      </c>
      <c r="Y62" s="16">
        <v>610</v>
      </c>
      <c r="Z62" s="17">
        <f t="shared" si="6"/>
        <v>610</v>
      </c>
      <c r="AA62" s="17">
        <f t="shared" si="2"/>
        <v>0</v>
      </c>
      <c r="AB62" s="16">
        <f t="shared" si="3"/>
        <v>610</v>
      </c>
      <c r="AD62" s="1">
        <f t="shared" si="4"/>
        <v>0</v>
      </c>
    </row>
    <row r="63" spans="1:30" ht="22.5" customHeight="1">
      <c r="A63" s="12">
        <f t="shared" si="7"/>
        <v>58</v>
      </c>
      <c r="B63" s="18" t="s">
        <v>103</v>
      </c>
      <c r="C63" s="18" t="s">
        <v>29</v>
      </c>
      <c r="D63" s="19" t="s">
        <v>79</v>
      </c>
      <c r="E63" s="15">
        <f>VLOOKUP($B63,[1]县市排序!$B$5:$E$111,3,FALSE)</f>
        <v>0</v>
      </c>
      <c r="F63" s="15" t="str">
        <f>VLOOKUP($B63,[1]县市排序!$B$5:$AD$111,4,FALSE)</f>
        <v>√</v>
      </c>
      <c r="G63" s="16">
        <f>VLOOKUP($B63,[1]县市排序!$B$5:$AD$111,5,FALSE)</f>
        <v>1</v>
      </c>
      <c r="H63" s="16">
        <f>VLOOKUP($B63,[1]县市排序!$B$5:$AD$111,6,FALSE)</f>
        <v>22</v>
      </c>
      <c r="I63" s="16">
        <f>VLOOKUP($B63,[1]县市排序!$B$5:$AD$111,7,FALSE)</f>
        <v>50</v>
      </c>
      <c r="J63" s="16">
        <f t="shared" si="1"/>
        <v>73</v>
      </c>
      <c r="K63" s="16">
        <f>VLOOKUP($B63,[1]县市排序!$B$5:$AD$111,9,FALSE)</f>
        <v>0</v>
      </c>
      <c r="L63" s="16">
        <f>VLOOKUP($B63,[1]县市排序!$B$5:$AD$111,10,FALSE)</f>
        <v>0</v>
      </c>
      <c r="M63" s="16">
        <f>VLOOKUP($B63,[1]县市排序!$B$5:$AD$111,11,FALSE)</f>
        <v>0</v>
      </c>
      <c r="N63" s="16">
        <f t="shared" si="5"/>
        <v>0</v>
      </c>
      <c r="O63" s="16">
        <v>1</v>
      </c>
      <c r="P63" s="16">
        <v>22</v>
      </c>
      <c r="Q63" s="16">
        <v>50</v>
      </c>
      <c r="R63" s="16">
        <v>73</v>
      </c>
      <c r="S63" s="15" t="s">
        <v>170</v>
      </c>
      <c r="T63" s="15" t="s">
        <v>170</v>
      </c>
      <c r="U63" s="15" t="s">
        <v>170</v>
      </c>
      <c r="V63" s="16">
        <v>4</v>
      </c>
      <c r="W63" s="16">
        <v>88</v>
      </c>
      <c r="X63" s="16">
        <v>200</v>
      </c>
      <c r="Y63" s="16">
        <v>292</v>
      </c>
      <c r="Z63" s="17">
        <f t="shared" si="6"/>
        <v>92</v>
      </c>
      <c r="AA63" s="17">
        <f t="shared" si="2"/>
        <v>200</v>
      </c>
      <c r="AB63" s="16">
        <f t="shared" si="3"/>
        <v>292</v>
      </c>
      <c r="AD63" s="1">
        <f t="shared" si="4"/>
        <v>0</v>
      </c>
    </row>
    <row r="64" spans="1:30" ht="22.5" customHeight="1">
      <c r="A64" s="12">
        <f t="shared" si="7"/>
        <v>59</v>
      </c>
      <c r="B64" s="18" t="s">
        <v>104</v>
      </c>
      <c r="C64" s="18" t="s">
        <v>105</v>
      </c>
      <c r="D64" s="19" t="s">
        <v>79</v>
      </c>
      <c r="E64" s="15" t="str">
        <f>VLOOKUP($B64,[1]县市排序!$B$5:$E$111,3,FALSE)</f>
        <v>√</v>
      </c>
      <c r="F64" s="15">
        <f>VLOOKUP($B64,[1]县市排序!$B$5:$AD$111,4,FALSE)</f>
        <v>0</v>
      </c>
      <c r="G64" s="16">
        <f>VLOOKUP($B64,[1]县市排序!$B$5:$AD$111,5,FALSE)</f>
        <v>1</v>
      </c>
      <c r="H64" s="16">
        <f>VLOOKUP($B64,[1]县市排序!$B$5:$AD$111,6,FALSE)</f>
        <v>2</v>
      </c>
      <c r="I64" s="16">
        <f>VLOOKUP($B64,[1]县市排序!$B$5:$AD$111,7,FALSE)</f>
        <v>0</v>
      </c>
      <c r="J64" s="16">
        <f t="shared" si="1"/>
        <v>3</v>
      </c>
      <c r="K64" s="16">
        <f>VLOOKUP($B64,[1]县市排序!$B$5:$AD$111,9,FALSE)</f>
        <v>0</v>
      </c>
      <c r="L64" s="16">
        <f>VLOOKUP($B64,[1]县市排序!$B$5:$AD$111,10,FALSE)</f>
        <v>0</v>
      </c>
      <c r="M64" s="16">
        <f>VLOOKUP($B64,[1]县市排序!$B$5:$AD$111,11,FALSE)</f>
        <v>0</v>
      </c>
      <c r="N64" s="16">
        <f t="shared" si="5"/>
        <v>0</v>
      </c>
      <c r="O64" s="16">
        <v>1</v>
      </c>
      <c r="P64" s="16">
        <v>2</v>
      </c>
      <c r="Q64" s="16">
        <v>0</v>
      </c>
      <c r="R64" s="16">
        <v>3</v>
      </c>
      <c r="S64" s="15" t="s">
        <v>170</v>
      </c>
      <c r="T64" s="15" t="s">
        <v>170</v>
      </c>
      <c r="U64" s="15">
        <v>0</v>
      </c>
      <c r="V64" s="16">
        <v>5</v>
      </c>
      <c r="W64" s="16">
        <v>8</v>
      </c>
      <c r="X64" s="16">
        <v>0</v>
      </c>
      <c r="Y64" s="16">
        <v>13</v>
      </c>
      <c r="Z64" s="17">
        <f t="shared" si="6"/>
        <v>13</v>
      </c>
      <c r="AA64" s="17">
        <f t="shared" si="2"/>
        <v>0</v>
      </c>
      <c r="AB64" s="16">
        <f t="shared" si="3"/>
        <v>13</v>
      </c>
      <c r="AD64" s="1">
        <f t="shared" si="4"/>
        <v>0</v>
      </c>
    </row>
    <row r="65" spans="1:30" ht="22.5" customHeight="1">
      <c r="A65" s="12">
        <f t="shared" si="7"/>
        <v>60</v>
      </c>
      <c r="B65" s="13" t="s">
        <v>106</v>
      </c>
      <c r="C65" s="13" t="s">
        <v>107</v>
      </c>
      <c r="D65" s="19" t="s">
        <v>79</v>
      </c>
      <c r="E65" s="15">
        <f>VLOOKUP($B65,[1]县市排序!$B$5:$E$111,3,FALSE)</f>
        <v>0</v>
      </c>
      <c r="F65" s="15" t="str">
        <f>VLOOKUP($B65,[1]县市排序!$B$5:$AD$111,4,FALSE)</f>
        <v>√</v>
      </c>
      <c r="G65" s="16">
        <f>VLOOKUP($B65,[1]县市排序!$B$5:$AD$111,5,FALSE)</f>
        <v>1</v>
      </c>
      <c r="H65" s="16">
        <f>VLOOKUP($B65,[1]县市排序!$B$5:$AD$111,6,FALSE)</f>
        <v>22</v>
      </c>
      <c r="I65" s="16">
        <f>VLOOKUP($B65,[1]县市排序!$B$5:$AD$111,7,FALSE)</f>
        <v>128</v>
      </c>
      <c r="J65" s="16">
        <f t="shared" si="1"/>
        <v>151</v>
      </c>
      <c r="K65" s="16">
        <f>VLOOKUP($B65,[1]县市排序!$B$5:$AD$111,9,FALSE)</f>
        <v>0</v>
      </c>
      <c r="L65" s="16">
        <f>VLOOKUP($B65,[1]县市排序!$B$5:$AD$111,10,FALSE)</f>
        <v>0</v>
      </c>
      <c r="M65" s="16">
        <f>VLOOKUP($B65,[1]县市排序!$B$5:$AD$111,11,FALSE)</f>
        <v>0</v>
      </c>
      <c r="N65" s="16">
        <f t="shared" si="5"/>
        <v>0</v>
      </c>
      <c r="O65" s="16">
        <v>1</v>
      </c>
      <c r="P65" s="16">
        <v>22</v>
      </c>
      <c r="Q65" s="16">
        <v>128</v>
      </c>
      <c r="R65" s="16">
        <v>151</v>
      </c>
      <c r="S65" s="15" t="s">
        <v>170</v>
      </c>
      <c r="T65" s="15" t="s">
        <v>170</v>
      </c>
      <c r="U65" s="15" t="s">
        <v>170</v>
      </c>
      <c r="V65" s="16">
        <v>5</v>
      </c>
      <c r="W65" s="16">
        <v>88</v>
      </c>
      <c r="X65" s="16">
        <v>256</v>
      </c>
      <c r="Y65" s="16">
        <v>349</v>
      </c>
      <c r="Z65" s="17">
        <f t="shared" si="6"/>
        <v>93</v>
      </c>
      <c r="AA65" s="17">
        <f t="shared" si="2"/>
        <v>256</v>
      </c>
      <c r="AB65" s="16">
        <f t="shared" si="3"/>
        <v>349</v>
      </c>
      <c r="AD65" s="1">
        <f t="shared" si="4"/>
        <v>0</v>
      </c>
    </row>
    <row r="66" spans="1:30" ht="22.5" customHeight="1">
      <c r="A66" s="12">
        <f t="shared" si="7"/>
        <v>61</v>
      </c>
      <c r="B66" s="18" t="s">
        <v>108</v>
      </c>
      <c r="C66" s="18" t="s">
        <v>105</v>
      </c>
      <c r="D66" s="19" t="s">
        <v>79</v>
      </c>
      <c r="E66" s="15" t="str">
        <f>VLOOKUP($B66,[1]县市排序!$B$5:$E$111,3,FALSE)</f>
        <v>√</v>
      </c>
      <c r="F66" s="15">
        <f>VLOOKUP($B66,[1]县市排序!$B$5:$AD$111,4,FALSE)</f>
        <v>0</v>
      </c>
      <c r="G66" s="16">
        <f>VLOOKUP($B66,[1]县市排序!$B$5:$AD$111,5,FALSE)</f>
        <v>1</v>
      </c>
      <c r="H66" s="16">
        <f>VLOOKUP($B66,[1]县市排序!$B$5:$AD$111,6,FALSE)</f>
        <v>3</v>
      </c>
      <c r="I66" s="16">
        <f>VLOOKUP($B66,[1]县市排序!$B$5:$AD$111,7,FALSE)</f>
        <v>22</v>
      </c>
      <c r="J66" s="16">
        <f t="shared" si="1"/>
        <v>26</v>
      </c>
      <c r="K66" s="16">
        <f>VLOOKUP($B66,[1]县市排序!$B$5:$AD$111,9,FALSE)</f>
        <v>0</v>
      </c>
      <c r="L66" s="16">
        <f>VLOOKUP($B66,[1]县市排序!$B$5:$AD$111,10,FALSE)</f>
        <v>0</v>
      </c>
      <c r="M66" s="16">
        <f>VLOOKUP($B66,[1]县市排序!$B$5:$AD$111,11,FALSE)</f>
        <v>0</v>
      </c>
      <c r="N66" s="16">
        <f t="shared" si="5"/>
        <v>0</v>
      </c>
      <c r="O66" s="16">
        <v>1</v>
      </c>
      <c r="P66" s="16">
        <v>3</v>
      </c>
      <c r="Q66" s="16">
        <v>22</v>
      </c>
      <c r="R66" s="16">
        <v>26</v>
      </c>
      <c r="S66" s="15" t="s">
        <v>170</v>
      </c>
      <c r="T66" s="15" t="s">
        <v>170</v>
      </c>
      <c r="U66" s="15" t="s">
        <v>170</v>
      </c>
      <c r="V66" s="16">
        <v>5</v>
      </c>
      <c r="W66" s="16">
        <v>15</v>
      </c>
      <c r="X66" s="16">
        <v>88</v>
      </c>
      <c r="Y66" s="16">
        <v>108</v>
      </c>
      <c r="Z66" s="17">
        <f t="shared" si="6"/>
        <v>20</v>
      </c>
      <c r="AA66" s="17">
        <f t="shared" si="2"/>
        <v>88</v>
      </c>
      <c r="AB66" s="16">
        <f t="shared" si="3"/>
        <v>108</v>
      </c>
      <c r="AD66" s="1">
        <f t="shared" si="4"/>
        <v>0</v>
      </c>
    </row>
    <row r="67" spans="1:30" ht="22.5" customHeight="1">
      <c r="A67" s="12">
        <f t="shared" si="7"/>
        <v>62</v>
      </c>
      <c r="B67" s="18" t="s">
        <v>109</v>
      </c>
      <c r="C67" s="20" t="s">
        <v>165</v>
      </c>
      <c r="D67" s="19" t="s">
        <v>79</v>
      </c>
      <c r="E67" s="15" t="str">
        <f>VLOOKUP($B67,[1]县市排序!$B$5:$E$111,3,FALSE)</f>
        <v>√</v>
      </c>
      <c r="F67" s="15">
        <f>VLOOKUP($B67,[1]县市排序!$B$5:$AD$111,4,FALSE)</f>
        <v>0</v>
      </c>
      <c r="G67" s="16">
        <f>VLOOKUP($B67,[1]县市排序!$B$5:$AD$111,5,FALSE)</f>
        <v>2</v>
      </c>
      <c r="H67" s="16">
        <f>VLOOKUP($B67,[1]县市排序!$B$5:$AD$111,6,FALSE)</f>
        <v>28</v>
      </c>
      <c r="I67" s="16">
        <f>VLOOKUP($B67,[1]县市排序!$B$5:$AD$111,7,FALSE)</f>
        <v>0</v>
      </c>
      <c r="J67" s="16">
        <f t="shared" si="1"/>
        <v>30</v>
      </c>
      <c r="K67" s="16">
        <f>VLOOKUP($B67,[1]县市排序!$B$5:$AD$111,9,FALSE)</f>
        <v>0</v>
      </c>
      <c r="L67" s="16">
        <f>VLOOKUP($B67,[1]县市排序!$B$5:$AD$111,10,FALSE)</f>
        <v>0</v>
      </c>
      <c r="M67" s="16">
        <f>VLOOKUP($B67,[1]县市排序!$B$5:$AD$111,11,FALSE)</f>
        <v>0</v>
      </c>
      <c r="N67" s="16">
        <f t="shared" si="5"/>
        <v>0</v>
      </c>
      <c r="O67" s="16">
        <v>2</v>
      </c>
      <c r="P67" s="16">
        <v>28</v>
      </c>
      <c r="Q67" s="16">
        <v>0</v>
      </c>
      <c r="R67" s="16">
        <v>30</v>
      </c>
      <c r="S67" s="15" t="s">
        <v>170</v>
      </c>
      <c r="T67" s="15" t="s">
        <v>170</v>
      </c>
      <c r="U67" s="15">
        <v>0</v>
      </c>
      <c r="V67" s="16">
        <v>16</v>
      </c>
      <c r="W67" s="16">
        <v>140</v>
      </c>
      <c r="X67" s="16">
        <v>0</v>
      </c>
      <c r="Y67" s="16">
        <v>156</v>
      </c>
      <c r="Z67" s="17">
        <f t="shared" si="6"/>
        <v>156</v>
      </c>
      <c r="AA67" s="17">
        <f t="shared" si="2"/>
        <v>0</v>
      </c>
      <c r="AB67" s="16">
        <f t="shared" si="3"/>
        <v>156</v>
      </c>
      <c r="AD67" s="1">
        <f t="shared" si="4"/>
        <v>0</v>
      </c>
    </row>
    <row r="68" spans="1:30" ht="22.5" customHeight="1">
      <c r="A68" s="12">
        <f t="shared" si="7"/>
        <v>63</v>
      </c>
      <c r="B68" s="18" t="s">
        <v>110</v>
      </c>
      <c r="C68" s="18" t="s">
        <v>95</v>
      </c>
      <c r="D68" s="19" t="s">
        <v>79</v>
      </c>
      <c r="E68" s="15" t="str">
        <f>VLOOKUP($B68,[1]县市排序!$B$5:$E$111,3,FALSE)</f>
        <v>√</v>
      </c>
      <c r="F68" s="15">
        <f>VLOOKUP($B68,[1]县市排序!$B$5:$AD$111,4,FALSE)</f>
        <v>0</v>
      </c>
      <c r="G68" s="16">
        <f>VLOOKUP($B68,[1]县市排序!$B$5:$AD$111,5,FALSE)</f>
        <v>7</v>
      </c>
      <c r="H68" s="16">
        <f>VLOOKUP($B68,[1]县市排序!$B$5:$AD$111,6,FALSE)</f>
        <v>30</v>
      </c>
      <c r="I68" s="16">
        <f>VLOOKUP($B68,[1]县市排序!$B$5:$AD$111,7,FALSE)</f>
        <v>0</v>
      </c>
      <c r="J68" s="16">
        <f t="shared" si="1"/>
        <v>37</v>
      </c>
      <c r="K68" s="16">
        <f>VLOOKUP($B68,[1]县市排序!$B$5:$AD$111,9,FALSE)</f>
        <v>0</v>
      </c>
      <c r="L68" s="16">
        <f>VLOOKUP($B68,[1]县市排序!$B$5:$AD$111,10,FALSE)</f>
        <v>0</v>
      </c>
      <c r="M68" s="16">
        <f>VLOOKUP($B68,[1]县市排序!$B$5:$AD$111,11,FALSE)</f>
        <v>0</v>
      </c>
      <c r="N68" s="16">
        <f t="shared" si="5"/>
        <v>0</v>
      </c>
      <c r="O68" s="16">
        <v>7</v>
      </c>
      <c r="P68" s="16">
        <v>30</v>
      </c>
      <c r="Q68" s="16">
        <v>0</v>
      </c>
      <c r="R68" s="16">
        <v>37</v>
      </c>
      <c r="S68" s="15" t="s">
        <v>170</v>
      </c>
      <c r="T68" s="15" t="s">
        <v>170</v>
      </c>
      <c r="U68" s="15">
        <v>0</v>
      </c>
      <c r="V68" s="16">
        <v>35</v>
      </c>
      <c r="W68" s="16">
        <v>150</v>
      </c>
      <c r="X68" s="16">
        <v>0</v>
      </c>
      <c r="Y68" s="16">
        <v>185</v>
      </c>
      <c r="Z68" s="17">
        <f t="shared" si="6"/>
        <v>185</v>
      </c>
      <c r="AA68" s="17">
        <f t="shared" si="2"/>
        <v>0</v>
      </c>
      <c r="AB68" s="16">
        <f t="shared" si="3"/>
        <v>185</v>
      </c>
      <c r="AD68" s="1">
        <f t="shared" si="4"/>
        <v>0</v>
      </c>
    </row>
    <row r="69" spans="1:30" ht="22.5" customHeight="1">
      <c r="A69" s="12">
        <f t="shared" si="7"/>
        <v>64</v>
      </c>
      <c r="B69" s="18" t="s">
        <v>111</v>
      </c>
      <c r="C69" s="18" t="s">
        <v>76</v>
      </c>
      <c r="D69" s="19" t="s">
        <v>79</v>
      </c>
      <c r="E69" s="15" t="str">
        <f>VLOOKUP($B69,[1]县市排序!$B$5:$E$111,3,FALSE)</f>
        <v>√</v>
      </c>
      <c r="F69" s="15">
        <f>VLOOKUP($B69,[1]县市排序!$B$5:$AD$111,4,FALSE)</f>
        <v>0</v>
      </c>
      <c r="G69" s="16">
        <f>VLOOKUP($B69,[1]县市排序!$B$5:$AD$111,5,FALSE)</f>
        <v>2</v>
      </c>
      <c r="H69" s="16">
        <f>VLOOKUP($B69,[1]县市排序!$B$5:$AD$111,6,FALSE)</f>
        <v>5</v>
      </c>
      <c r="I69" s="16">
        <f>VLOOKUP($B69,[1]县市排序!$B$5:$AD$111,7,FALSE)</f>
        <v>0</v>
      </c>
      <c r="J69" s="16">
        <f t="shared" si="1"/>
        <v>7</v>
      </c>
      <c r="K69" s="16">
        <f>VLOOKUP($B69,[1]县市排序!$B$5:$AD$111,9,FALSE)</f>
        <v>0</v>
      </c>
      <c r="L69" s="16">
        <f>VLOOKUP($B69,[1]县市排序!$B$5:$AD$111,10,FALSE)</f>
        <v>0</v>
      </c>
      <c r="M69" s="16">
        <f>VLOOKUP($B69,[1]县市排序!$B$5:$AD$111,11,FALSE)</f>
        <v>0</v>
      </c>
      <c r="N69" s="16">
        <f t="shared" si="5"/>
        <v>0</v>
      </c>
      <c r="O69" s="16">
        <v>2</v>
      </c>
      <c r="P69" s="16">
        <v>5</v>
      </c>
      <c r="Q69" s="16">
        <v>0</v>
      </c>
      <c r="R69" s="16">
        <v>7</v>
      </c>
      <c r="S69" s="15" t="s">
        <v>170</v>
      </c>
      <c r="T69" s="15" t="s">
        <v>170</v>
      </c>
      <c r="U69" s="15">
        <v>0</v>
      </c>
      <c r="V69" s="16">
        <v>6</v>
      </c>
      <c r="W69" s="16">
        <v>15</v>
      </c>
      <c r="X69" s="16">
        <v>0</v>
      </c>
      <c r="Y69" s="16">
        <v>21</v>
      </c>
      <c r="Z69" s="17">
        <f t="shared" si="6"/>
        <v>21</v>
      </c>
      <c r="AA69" s="17">
        <f t="shared" si="2"/>
        <v>0</v>
      </c>
      <c r="AB69" s="16">
        <f t="shared" si="3"/>
        <v>21</v>
      </c>
      <c r="AD69" s="1">
        <f t="shared" si="4"/>
        <v>0</v>
      </c>
    </row>
    <row r="70" spans="1:30" ht="22.5" customHeight="1">
      <c r="A70" s="12">
        <f t="shared" si="7"/>
        <v>65</v>
      </c>
      <c r="B70" s="32" t="s">
        <v>112</v>
      </c>
      <c r="C70" s="20" t="s">
        <v>165</v>
      </c>
      <c r="D70" s="19" t="s">
        <v>79</v>
      </c>
      <c r="E70" s="15" t="str">
        <f>VLOOKUP($B70,[1]县市排序!$B$5:$E$111,3,FALSE)</f>
        <v>√</v>
      </c>
      <c r="F70" s="15">
        <f>VLOOKUP($B70,[1]县市排序!$B$5:$AD$111,4,FALSE)</f>
        <v>0</v>
      </c>
      <c r="G70" s="16">
        <f>VLOOKUP($B70,[1]县市排序!$B$5:$AD$111,5,FALSE)</f>
        <v>3</v>
      </c>
      <c r="H70" s="16">
        <f>VLOOKUP($B70,[1]县市排序!$B$5:$AD$111,6,FALSE)</f>
        <v>35</v>
      </c>
      <c r="I70" s="16">
        <f>VLOOKUP($B70,[1]县市排序!$B$5:$AD$111,7,FALSE)</f>
        <v>0</v>
      </c>
      <c r="J70" s="16">
        <f t="shared" si="1"/>
        <v>38</v>
      </c>
      <c r="K70" s="16">
        <f>VLOOKUP($B70,[1]县市排序!$B$5:$AD$111,9,FALSE)</f>
        <v>0</v>
      </c>
      <c r="L70" s="16">
        <f>VLOOKUP($B70,[1]县市排序!$B$5:$AD$111,10,FALSE)</f>
        <v>0</v>
      </c>
      <c r="M70" s="16">
        <f>VLOOKUP($B70,[1]县市排序!$B$5:$AD$111,11,FALSE)</f>
        <v>0</v>
      </c>
      <c r="N70" s="16">
        <f t="shared" si="5"/>
        <v>0</v>
      </c>
      <c r="O70" s="16">
        <v>3</v>
      </c>
      <c r="P70" s="16">
        <v>35</v>
      </c>
      <c r="Q70" s="16">
        <v>0</v>
      </c>
      <c r="R70" s="16">
        <v>38</v>
      </c>
      <c r="S70" s="15" t="s">
        <v>170</v>
      </c>
      <c r="T70" s="15" t="s">
        <v>170</v>
      </c>
      <c r="U70" s="15">
        <v>0</v>
      </c>
      <c r="V70" s="16">
        <v>30</v>
      </c>
      <c r="W70" s="16">
        <v>175</v>
      </c>
      <c r="X70" s="16">
        <v>0</v>
      </c>
      <c r="Y70" s="16">
        <v>205</v>
      </c>
      <c r="Z70" s="17">
        <f t="shared" si="6"/>
        <v>205</v>
      </c>
      <c r="AA70" s="17">
        <f t="shared" si="2"/>
        <v>0</v>
      </c>
      <c r="AB70" s="16">
        <f t="shared" si="3"/>
        <v>205</v>
      </c>
      <c r="AD70" s="1">
        <f t="shared" si="4"/>
        <v>0</v>
      </c>
    </row>
    <row r="71" spans="1:30" ht="22.5" customHeight="1">
      <c r="A71" s="12">
        <f t="shared" si="7"/>
        <v>66</v>
      </c>
      <c r="B71" s="18" t="s">
        <v>113</v>
      </c>
      <c r="C71" s="18" t="s">
        <v>54</v>
      </c>
      <c r="D71" s="19" t="s">
        <v>79</v>
      </c>
      <c r="E71" s="15" t="str">
        <f>VLOOKUP($B71,[1]县市排序!$B$5:$E$111,3,FALSE)</f>
        <v>√</v>
      </c>
      <c r="F71" s="15">
        <f>VLOOKUP($B71,[1]县市排序!$B$5:$AD$111,4,FALSE)</f>
        <v>0</v>
      </c>
      <c r="G71" s="16">
        <f>VLOOKUP($B71,[1]县市排序!$B$5:$AD$111,5,FALSE)</f>
        <v>17</v>
      </c>
      <c r="H71" s="16">
        <f>VLOOKUP($B71,[1]县市排序!$B$5:$AD$111,6,FALSE)</f>
        <v>33</v>
      </c>
      <c r="I71" s="16">
        <f>VLOOKUP($B71,[1]县市排序!$B$5:$AD$111,7,FALSE)</f>
        <v>0</v>
      </c>
      <c r="J71" s="16">
        <f t="shared" ref="J71:J113" si="8">G71+H71+I71</f>
        <v>50</v>
      </c>
      <c r="K71" s="16">
        <f>VLOOKUP($B71,[1]县市排序!$B$5:$AD$111,9,FALSE)</f>
        <v>26</v>
      </c>
      <c r="L71" s="16">
        <f>VLOOKUP($B71,[1]县市排序!$B$5:$AD$111,10,FALSE)</f>
        <v>41</v>
      </c>
      <c r="M71" s="16">
        <f>VLOOKUP($B71,[1]县市排序!$B$5:$AD$111,11,FALSE)</f>
        <v>28</v>
      </c>
      <c r="N71" s="16">
        <f t="shared" si="5"/>
        <v>95</v>
      </c>
      <c r="O71" s="16">
        <v>0</v>
      </c>
      <c r="P71" s="16">
        <v>0</v>
      </c>
      <c r="Q71" s="16">
        <v>0</v>
      </c>
      <c r="R71" s="16">
        <v>0</v>
      </c>
      <c r="S71" s="15" t="s">
        <v>170</v>
      </c>
      <c r="T71" s="15" t="s">
        <v>170</v>
      </c>
      <c r="U71" s="15">
        <v>0</v>
      </c>
      <c r="V71" s="16">
        <v>0</v>
      </c>
      <c r="W71" s="16">
        <v>0</v>
      </c>
      <c r="X71" s="16">
        <v>0</v>
      </c>
      <c r="Y71" s="16">
        <v>0</v>
      </c>
      <c r="Z71" s="17">
        <f t="shared" si="6"/>
        <v>0</v>
      </c>
      <c r="AA71" s="17">
        <f t="shared" ref="AA71:AA113" si="9">X71</f>
        <v>0</v>
      </c>
      <c r="AB71" s="16">
        <f t="shared" ref="AB71:AB113" si="10">SUM(Z71:AA71)</f>
        <v>0</v>
      </c>
      <c r="AD71" s="1">
        <f t="shared" ref="AD71:AD72" si="11">AB71-Y71</f>
        <v>0</v>
      </c>
    </row>
    <row r="72" spans="1:30" ht="22.5" customHeight="1">
      <c r="A72" s="12">
        <f t="shared" si="7"/>
        <v>67</v>
      </c>
      <c r="B72" s="18" t="s">
        <v>114</v>
      </c>
      <c r="C72" s="18" t="s">
        <v>27</v>
      </c>
      <c r="D72" s="19" t="s">
        <v>79</v>
      </c>
      <c r="E72" s="15" t="str">
        <f>VLOOKUP($B72,[1]县市排序!$B$5:$E$111,3,FALSE)</f>
        <v>√</v>
      </c>
      <c r="F72" s="15">
        <f>VLOOKUP($B72,[1]县市排序!$B$5:$AD$111,4,FALSE)</f>
        <v>0</v>
      </c>
      <c r="G72" s="16">
        <f>VLOOKUP($B72,[1]县市排序!$B$5:$AD$111,5,FALSE)</f>
        <v>4</v>
      </c>
      <c r="H72" s="16">
        <f>VLOOKUP($B72,[1]县市排序!$B$5:$AD$111,6,FALSE)</f>
        <v>41</v>
      </c>
      <c r="I72" s="16">
        <f>VLOOKUP($B72,[1]县市排序!$B$5:$AD$111,7,FALSE)</f>
        <v>0</v>
      </c>
      <c r="J72" s="16">
        <f t="shared" si="8"/>
        <v>45</v>
      </c>
      <c r="K72" s="16">
        <f>VLOOKUP($B72,[1]县市排序!$B$5:$AD$111,9,FALSE)</f>
        <v>0</v>
      </c>
      <c r="L72" s="16">
        <f>VLOOKUP($B72,[1]县市排序!$B$5:$AD$111,10,FALSE)</f>
        <v>0</v>
      </c>
      <c r="M72" s="16">
        <f>VLOOKUP($B72,[1]县市排序!$B$5:$AD$111,11,FALSE)</f>
        <v>0</v>
      </c>
      <c r="N72" s="16">
        <f t="shared" ref="N72:N113" si="12">SUM(K72:M72)</f>
        <v>0</v>
      </c>
      <c r="O72" s="16">
        <v>4</v>
      </c>
      <c r="P72" s="16">
        <v>41</v>
      </c>
      <c r="Q72" s="16">
        <v>0</v>
      </c>
      <c r="R72" s="16">
        <v>45</v>
      </c>
      <c r="S72" s="15" t="s">
        <v>170</v>
      </c>
      <c r="T72" s="15" t="s">
        <v>170</v>
      </c>
      <c r="U72" s="15">
        <v>0</v>
      </c>
      <c r="V72" s="16">
        <v>20</v>
      </c>
      <c r="W72" s="16">
        <v>144</v>
      </c>
      <c r="X72" s="16">
        <v>0</v>
      </c>
      <c r="Y72" s="16">
        <v>164</v>
      </c>
      <c r="Z72" s="17">
        <f t="shared" ref="Z72:Z113" si="13">V72+W72</f>
        <v>164</v>
      </c>
      <c r="AA72" s="17">
        <f t="shared" si="9"/>
        <v>0</v>
      </c>
      <c r="AB72" s="16">
        <f t="shared" si="10"/>
        <v>164</v>
      </c>
      <c r="AD72" s="1">
        <f t="shared" si="11"/>
        <v>0</v>
      </c>
    </row>
    <row r="73" spans="1:30" ht="22.5" customHeight="1">
      <c r="A73" s="12">
        <f t="shared" ref="A73:A113" si="14">A72+1</f>
        <v>68</v>
      </c>
      <c r="B73" s="33" t="s">
        <v>115</v>
      </c>
      <c r="C73" s="33" t="s">
        <v>116</v>
      </c>
      <c r="D73" s="34" t="s">
        <v>79</v>
      </c>
      <c r="E73" s="15" t="str">
        <f>VLOOKUP($B73,[1]县市排序!$B$5:$E$111,3,FALSE)</f>
        <v>√</v>
      </c>
      <c r="F73" s="15">
        <f>VLOOKUP($B73,[1]县市排序!$B$5:$AD$111,4,FALSE)</f>
        <v>0</v>
      </c>
      <c r="G73" s="16">
        <f>VLOOKUP($B73,[1]县市排序!$B$5:$AD$111,5,FALSE)</f>
        <v>1</v>
      </c>
      <c r="H73" s="16">
        <f>VLOOKUP($B73,[1]县市排序!$B$5:$AD$111,6,FALSE)</f>
        <v>3</v>
      </c>
      <c r="I73" s="16">
        <f>VLOOKUP($B73,[1]县市排序!$B$5:$AD$111,7,FALSE)</f>
        <v>120</v>
      </c>
      <c r="J73" s="16">
        <f t="shared" si="8"/>
        <v>124</v>
      </c>
      <c r="K73" s="16">
        <f>VLOOKUP($B73,[1]县市排序!$B$5:$AD$111,9,FALSE)</f>
        <v>0</v>
      </c>
      <c r="L73" s="16">
        <f>VLOOKUP($B73,[1]县市排序!$B$5:$AD$111,10,FALSE)</f>
        <v>0</v>
      </c>
      <c r="M73" s="16">
        <f>VLOOKUP($B73,[1]县市排序!$B$5:$AD$111,11,FALSE)</f>
        <v>0</v>
      </c>
      <c r="N73" s="16">
        <f t="shared" si="12"/>
        <v>0</v>
      </c>
      <c r="O73" s="16">
        <v>1</v>
      </c>
      <c r="P73" s="16">
        <v>3</v>
      </c>
      <c r="Q73" s="16">
        <v>120</v>
      </c>
      <c r="R73" s="16">
        <v>124</v>
      </c>
      <c r="S73" s="15" t="s">
        <v>170</v>
      </c>
      <c r="T73" s="15" t="s">
        <v>170</v>
      </c>
      <c r="U73" s="15" t="s">
        <v>170</v>
      </c>
      <c r="V73" s="16">
        <v>5</v>
      </c>
      <c r="W73" s="16">
        <v>15</v>
      </c>
      <c r="X73" s="16">
        <v>600</v>
      </c>
      <c r="Y73" s="16">
        <v>620</v>
      </c>
      <c r="Z73" s="17">
        <f t="shared" si="13"/>
        <v>20</v>
      </c>
      <c r="AA73" s="17">
        <f t="shared" si="9"/>
        <v>600</v>
      </c>
      <c r="AB73" s="16">
        <f t="shared" si="10"/>
        <v>620</v>
      </c>
    </row>
    <row r="74" spans="1:30" ht="22.5" customHeight="1">
      <c r="A74" s="12">
        <f t="shared" si="14"/>
        <v>69</v>
      </c>
      <c r="B74" s="18" t="s">
        <v>117</v>
      </c>
      <c r="C74" s="18" t="s">
        <v>78</v>
      </c>
      <c r="D74" s="19" t="s">
        <v>79</v>
      </c>
      <c r="E74" s="15" t="str">
        <f>VLOOKUP($B74,[1]县市排序!$B$5:$E$111,3,FALSE)</f>
        <v>√</v>
      </c>
      <c r="F74" s="15">
        <f>VLOOKUP($B74,[1]县市排序!$B$5:$AD$111,4,FALSE)</f>
        <v>0</v>
      </c>
      <c r="G74" s="16">
        <f>VLOOKUP($B74,[1]县市排序!$B$5:$AD$111,5,FALSE)</f>
        <v>10</v>
      </c>
      <c r="H74" s="16">
        <f>VLOOKUP($B74,[1]县市排序!$B$5:$AD$111,6,FALSE)</f>
        <v>39</v>
      </c>
      <c r="I74" s="16">
        <f>VLOOKUP($B74,[1]县市排序!$B$5:$AD$111,7,FALSE)</f>
        <v>0</v>
      </c>
      <c r="J74" s="16">
        <f t="shared" si="8"/>
        <v>49</v>
      </c>
      <c r="K74" s="16">
        <f>VLOOKUP($B74,[1]县市排序!$B$5:$AD$111,9,FALSE)</f>
        <v>0</v>
      </c>
      <c r="L74" s="16">
        <f>VLOOKUP($B74,[1]县市排序!$B$5:$AD$111,10,FALSE)</f>
        <v>0</v>
      </c>
      <c r="M74" s="16">
        <f>VLOOKUP($B74,[1]县市排序!$B$5:$AD$111,11,FALSE)</f>
        <v>0</v>
      </c>
      <c r="N74" s="16">
        <f t="shared" si="12"/>
        <v>0</v>
      </c>
      <c r="O74" s="16">
        <v>10</v>
      </c>
      <c r="P74" s="16">
        <v>39</v>
      </c>
      <c r="Q74" s="16">
        <v>0</v>
      </c>
      <c r="R74" s="16">
        <v>49</v>
      </c>
      <c r="S74" s="15" t="s">
        <v>170</v>
      </c>
      <c r="T74" s="15" t="s">
        <v>170</v>
      </c>
      <c r="U74" s="15">
        <v>0</v>
      </c>
      <c r="V74" s="16">
        <v>50</v>
      </c>
      <c r="W74" s="16">
        <v>117</v>
      </c>
      <c r="X74" s="16">
        <v>0</v>
      </c>
      <c r="Y74" s="16">
        <v>167</v>
      </c>
      <c r="Z74" s="17">
        <f t="shared" si="13"/>
        <v>167</v>
      </c>
      <c r="AA74" s="17">
        <f t="shared" si="9"/>
        <v>0</v>
      </c>
      <c r="AB74" s="16">
        <f t="shared" si="10"/>
        <v>167</v>
      </c>
      <c r="AD74" s="1">
        <f t="shared" ref="AD74:AD107" si="15">AB74-Y74</f>
        <v>0</v>
      </c>
    </row>
    <row r="75" spans="1:30" ht="22.5" customHeight="1">
      <c r="A75" s="12">
        <f t="shared" si="14"/>
        <v>70</v>
      </c>
      <c r="B75" s="18" t="s">
        <v>118</v>
      </c>
      <c r="C75" s="18" t="s">
        <v>45</v>
      </c>
      <c r="D75" s="19" t="s">
        <v>79</v>
      </c>
      <c r="E75" s="15" t="str">
        <f>VLOOKUP($B75,[1]县市排序!$B$5:$E$111,3,FALSE)</f>
        <v>√</v>
      </c>
      <c r="F75" s="15">
        <f>VLOOKUP($B75,[1]县市排序!$B$5:$AD$111,4,FALSE)</f>
        <v>0</v>
      </c>
      <c r="G75" s="16">
        <f>VLOOKUP($B75,[1]县市排序!$B$5:$AD$111,5,FALSE)</f>
        <v>1</v>
      </c>
      <c r="H75" s="16">
        <f>VLOOKUP($B75,[1]县市排序!$B$5:$AD$111,6,FALSE)</f>
        <v>1</v>
      </c>
      <c r="I75" s="16">
        <f>VLOOKUP($B75,[1]县市排序!$B$5:$AD$111,7,FALSE)</f>
        <v>0</v>
      </c>
      <c r="J75" s="16">
        <f t="shared" si="8"/>
        <v>2</v>
      </c>
      <c r="K75" s="16">
        <v>1</v>
      </c>
      <c r="L75" s="16">
        <v>1</v>
      </c>
      <c r="M75" s="16">
        <f>VLOOKUP($B75,[1]县市排序!$B$5:$AD$111,11,FALSE)</f>
        <v>0</v>
      </c>
      <c r="N75" s="16">
        <f t="shared" si="12"/>
        <v>2</v>
      </c>
      <c r="O75" s="16">
        <v>0</v>
      </c>
      <c r="P75" s="16">
        <v>0</v>
      </c>
      <c r="Q75" s="16">
        <v>0</v>
      </c>
      <c r="R75" s="16">
        <v>0</v>
      </c>
      <c r="S75" s="15" t="s">
        <v>170</v>
      </c>
      <c r="T75" s="15" t="s">
        <v>170</v>
      </c>
      <c r="U75" s="15">
        <v>0</v>
      </c>
      <c r="V75" s="16">
        <v>0</v>
      </c>
      <c r="W75" s="16">
        <v>0</v>
      </c>
      <c r="X75" s="16">
        <v>0</v>
      </c>
      <c r="Y75" s="16">
        <v>0</v>
      </c>
      <c r="Z75" s="17">
        <f t="shared" si="13"/>
        <v>0</v>
      </c>
      <c r="AA75" s="17">
        <f t="shared" si="9"/>
        <v>0</v>
      </c>
      <c r="AB75" s="16">
        <f t="shared" si="10"/>
        <v>0</v>
      </c>
      <c r="AD75" s="1">
        <f t="shared" si="15"/>
        <v>0</v>
      </c>
    </row>
    <row r="76" spans="1:30" ht="22.5" customHeight="1">
      <c r="A76" s="12">
        <f t="shared" si="14"/>
        <v>71</v>
      </c>
      <c r="B76" s="13" t="s">
        <v>119</v>
      </c>
      <c r="C76" s="13" t="s">
        <v>64</v>
      </c>
      <c r="D76" s="19" t="s">
        <v>79</v>
      </c>
      <c r="E76" s="15">
        <f>VLOOKUP($B76,[1]县市排序!$B$5:$E$111,3,FALSE)</f>
        <v>0</v>
      </c>
      <c r="F76" s="15" t="str">
        <f>VLOOKUP($B76,[1]县市排序!$B$5:$AD$111,4,FALSE)</f>
        <v>√</v>
      </c>
      <c r="G76" s="16">
        <f>VLOOKUP($B76,[1]县市排序!$B$5:$AD$111,5,FALSE)</f>
        <v>1</v>
      </c>
      <c r="H76" s="16">
        <f>VLOOKUP($B76,[1]县市排序!$B$5:$AD$111,6,FALSE)</f>
        <v>6</v>
      </c>
      <c r="I76" s="16">
        <f>VLOOKUP($B76,[1]县市排序!$B$5:$AD$111,7,FALSE)</f>
        <v>39</v>
      </c>
      <c r="J76" s="16">
        <f t="shared" si="8"/>
        <v>46</v>
      </c>
      <c r="K76" s="16">
        <f>VLOOKUP($B76,[1]县市排序!$B$5:$AD$111,9,FALSE)</f>
        <v>0</v>
      </c>
      <c r="L76" s="16">
        <f>VLOOKUP($B76,[1]县市排序!$B$5:$AD$111,10,FALSE)</f>
        <v>0</v>
      </c>
      <c r="M76" s="16">
        <f>VLOOKUP($B76,[1]县市排序!$B$5:$AD$111,11,FALSE)</f>
        <v>0</v>
      </c>
      <c r="N76" s="16">
        <f t="shared" si="12"/>
        <v>0</v>
      </c>
      <c r="O76" s="16">
        <v>1</v>
      </c>
      <c r="P76" s="16">
        <v>6</v>
      </c>
      <c r="Q76" s="16">
        <v>39</v>
      </c>
      <c r="R76" s="16">
        <v>46</v>
      </c>
      <c r="S76" s="15" t="s">
        <v>170</v>
      </c>
      <c r="T76" s="15" t="s">
        <v>170</v>
      </c>
      <c r="U76" s="15" t="s">
        <v>171</v>
      </c>
      <c r="V76" s="16">
        <v>8</v>
      </c>
      <c r="W76" s="16">
        <v>30</v>
      </c>
      <c r="X76" s="16">
        <v>26</v>
      </c>
      <c r="Y76" s="16">
        <v>64</v>
      </c>
      <c r="Z76" s="17">
        <f t="shared" si="13"/>
        <v>38</v>
      </c>
      <c r="AA76" s="17">
        <f t="shared" si="9"/>
        <v>26</v>
      </c>
      <c r="AB76" s="16">
        <f t="shared" si="10"/>
        <v>64</v>
      </c>
      <c r="AD76" s="1">
        <f t="shared" si="15"/>
        <v>0</v>
      </c>
    </row>
    <row r="77" spans="1:30" ht="22.5" customHeight="1">
      <c r="A77" s="12">
        <f t="shared" si="14"/>
        <v>72</v>
      </c>
      <c r="B77" s="18" t="s">
        <v>120</v>
      </c>
      <c r="C77" s="20" t="s">
        <v>165</v>
      </c>
      <c r="D77" s="19" t="s">
        <v>79</v>
      </c>
      <c r="E77" s="15" t="str">
        <f>VLOOKUP($B77,[1]县市排序!$B$5:$E$111,3,FALSE)</f>
        <v>√</v>
      </c>
      <c r="F77" s="15">
        <f>VLOOKUP($B77,[1]县市排序!$B$5:$AD$111,4,FALSE)</f>
        <v>0</v>
      </c>
      <c r="G77" s="16">
        <f>VLOOKUP($B77,[1]县市排序!$B$5:$AD$111,5,FALSE)</f>
        <v>2</v>
      </c>
      <c r="H77" s="16">
        <f>VLOOKUP($B77,[1]县市排序!$B$5:$AD$111,6,FALSE)</f>
        <v>9</v>
      </c>
      <c r="I77" s="16">
        <f>VLOOKUP($B77,[1]县市排序!$B$5:$AD$111,7,FALSE)</f>
        <v>0</v>
      </c>
      <c r="J77" s="16">
        <f t="shared" si="8"/>
        <v>11</v>
      </c>
      <c r="K77" s="16">
        <f>VLOOKUP($B77,[1]县市排序!$B$5:$AD$111,9,FALSE)</f>
        <v>0</v>
      </c>
      <c r="L77" s="16">
        <f>VLOOKUP($B77,[1]县市排序!$B$5:$AD$111,10,FALSE)</f>
        <v>0</v>
      </c>
      <c r="M77" s="16">
        <f>VLOOKUP($B77,[1]县市排序!$B$5:$AD$111,11,FALSE)</f>
        <v>0</v>
      </c>
      <c r="N77" s="16">
        <f t="shared" si="12"/>
        <v>0</v>
      </c>
      <c r="O77" s="16">
        <v>2</v>
      </c>
      <c r="P77" s="16">
        <v>9</v>
      </c>
      <c r="Q77" s="16">
        <v>0</v>
      </c>
      <c r="R77" s="16">
        <v>11</v>
      </c>
      <c r="S77" s="15" t="s">
        <v>170</v>
      </c>
      <c r="T77" s="15" t="s">
        <v>170</v>
      </c>
      <c r="U77" s="15">
        <v>0</v>
      </c>
      <c r="V77" s="16">
        <v>20</v>
      </c>
      <c r="W77" s="16">
        <v>45</v>
      </c>
      <c r="X77" s="16">
        <v>0</v>
      </c>
      <c r="Y77" s="16">
        <v>65</v>
      </c>
      <c r="Z77" s="17">
        <f t="shared" si="13"/>
        <v>65</v>
      </c>
      <c r="AA77" s="17">
        <f t="shared" si="9"/>
        <v>0</v>
      </c>
      <c r="AB77" s="16">
        <f t="shared" si="10"/>
        <v>65</v>
      </c>
      <c r="AD77" s="1">
        <f t="shared" si="15"/>
        <v>0</v>
      </c>
    </row>
    <row r="78" spans="1:30" ht="22.5" customHeight="1">
      <c r="A78" s="12">
        <f t="shared" si="14"/>
        <v>73</v>
      </c>
      <c r="B78" s="18" t="s">
        <v>121</v>
      </c>
      <c r="C78" s="18" t="s">
        <v>29</v>
      </c>
      <c r="D78" s="19" t="s">
        <v>79</v>
      </c>
      <c r="E78" s="15" t="str">
        <f>VLOOKUP($B78,[1]县市排序!$B$5:$E$111,3,FALSE)</f>
        <v>√</v>
      </c>
      <c r="F78" s="15">
        <f>VLOOKUP($B78,[1]县市排序!$B$5:$AD$111,4,FALSE)</f>
        <v>0</v>
      </c>
      <c r="G78" s="16">
        <f>VLOOKUP($B78,[1]县市排序!$B$5:$AD$111,5,FALSE)</f>
        <v>2</v>
      </c>
      <c r="H78" s="16">
        <f>VLOOKUP($B78,[1]县市排序!$B$5:$AD$111,6,FALSE)</f>
        <v>46</v>
      </c>
      <c r="I78" s="16">
        <f>VLOOKUP($B78,[1]县市排序!$B$5:$AD$111,7,FALSE)</f>
        <v>0</v>
      </c>
      <c r="J78" s="16">
        <f t="shared" si="8"/>
        <v>48</v>
      </c>
      <c r="K78" s="16">
        <f>VLOOKUP($B78,[1]县市排序!$B$5:$AD$111,9,FALSE)</f>
        <v>0</v>
      </c>
      <c r="L78" s="16">
        <f>VLOOKUP($B78,[1]县市排序!$B$5:$AD$111,10,FALSE)</f>
        <v>0</v>
      </c>
      <c r="M78" s="16">
        <f>VLOOKUP($B78,[1]县市排序!$B$5:$AD$111,11,FALSE)</f>
        <v>0</v>
      </c>
      <c r="N78" s="16">
        <f t="shared" si="12"/>
        <v>0</v>
      </c>
      <c r="O78" s="16">
        <v>2</v>
      </c>
      <c r="P78" s="16">
        <v>20</v>
      </c>
      <c r="Q78" s="16">
        <v>0</v>
      </c>
      <c r="R78" s="16">
        <v>22</v>
      </c>
      <c r="S78" s="15" t="s">
        <v>170</v>
      </c>
      <c r="T78" s="15" t="s">
        <v>170</v>
      </c>
      <c r="U78" s="15">
        <v>0</v>
      </c>
      <c r="V78" s="16">
        <v>8</v>
      </c>
      <c r="W78" s="16">
        <v>80</v>
      </c>
      <c r="X78" s="16">
        <v>0</v>
      </c>
      <c r="Y78" s="16">
        <v>88</v>
      </c>
      <c r="Z78" s="17">
        <f t="shared" si="13"/>
        <v>88</v>
      </c>
      <c r="AA78" s="17">
        <f t="shared" si="9"/>
        <v>0</v>
      </c>
      <c r="AB78" s="16">
        <f t="shared" si="10"/>
        <v>88</v>
      </c>
      <c r="AD78" s="1">
        <f t="shared" si="15"/>
        <v>0</v>
      </c>
    </row>
    <row r="79" spans="1:30" ht="22.5" customHeight="1">
      <c r="A79" s="12">
        <f t="shared" si="14"/>
        <v>74</v>
      </c>
      <c r="B79" s="18" t="s">
        <v>122</v>
      </c>
      <c r="C79" s="18" t="s">
        <v>59</v>
      </c>
      <c r="D79" s="19" t="s">
        <v>79</v>
      </c>
      <c r="E79" s="15" t="str">
        <f>VLOOKUP($B79,[1]县市排序!$B$5:$E$111,3,FALSE)</f>
        <v>√</v>
      </c>
      <c r="F79" s="15">
        <f>VLOOKUP($B79,[1]县市排序!$B$5:$AD$111,4,FALSE)</f>
        <v>0</v>
      </c>
      <c r="G79" s="16">
        <f>VLOOKUP($B79,[1]县市排序!$B$5:$AD$111,5,FALSE)</f>
        <v>4</v>
      </c>
      <c r="H79" s="16">
        <f>VLOOKUP($B79,[1]县市排序!$B$5:$AD$111,6,FALSE)</f>
        <v>23</v>
      </c>
      <c r="I79" s="16">
        <f>VLOOKUP($B79,[1]县市排序!$B$5:$AD$111,7,FALSE)</f>
        <v>0</v>
      </c>
      <c r="J79" s="16">
        <f t="shared" si="8"/>
        <v>27</v>
      </c>
      <c r="K79" s="16">
        <f>VLOOKUP($B79,[1]县市排序!$B$5:$AD$111,9,FALSE)</f>
        <v>0</v>
      </c>
      <c r="L79" s="16">
        <f>VLOOKUP($B79,[1]县市排序!$B$5:$AD$111,10,FALSE)</f>
        <v>0</v>
      </c>
      <c r="M79" s="16">
        <f>VLOOKUP($B79,[1]县市排序!$B$5:$AD$111,11,FALSE)</f>
        <v>0</v>
      </c>
      <c r="N79" s="16">
        <f t="shared" si="12"/>
        <v>0</v>
      </c>
      <c r="O79" s="16">
        <v>4</v>
      </c>
      <c r="P79" s="16">
        <v>23</v>
      </c>
      <c r="Q79" s="16">
        <v>0</v>
      </c>
      <c r="R79" s="16">
        <v>27</v>
      </c>
      <c r="S79" s="15" t="s">
        <v>170</v>
      </c>
      <c r="T79" s="15" t="s">
        <v>170</v>
      </c>
      <c r="U79" s="15">
        <v>0</v>
      </c>
      <c r="V79" s="16">
        <v>20</v>
      </c>
      <c r="W79" s="16">
        <v>115</v>
      </c>
      <c r="X79" s="16">
        <v>0</v>
      </c>
      <c r="Y79" s="16">
        <v>135</v>
      </c>
      <c r="Z79" s="17">
        <f t="shared" si="13"/>
        <v>135</v>
      </c>
      <c r="AA79" s="17">
        <f t="shared" si="9"/>
        <v>0</v>
      </c>
      <c r="AB79" s="16">
        <f t="shared" si="10"/>
        <v>135</v>
      </c>
      <c r="AD79" s="1">
        <f t="shared" si="15"/>
        <v>0</v>
      </c>
    </row>
    <row r="80" spans="1:30" ht="22.5" customHeight="1">
      <c r="A80" s="12">
        <f t="shared" si="14"/>
        <v>75</v>
      </c>
      <c r="B80" s="33" t="s">
        <v>123</v>
      </c>
      <c r="C80" s="33" t="s">
        <v>27</v>
      </c>
      <c r="D80" s="34" t="s">
        <v>79</v>
      </c>
      <c r="E80" s="15" t="str">
        <f>VLOOKUP($B80,[1]县市排序!$B$5:$E$111,3,FALSE)</f>
        <v>√</v>
      </c>
      <c r="F80" s="15">
        <f>VLOOKUP($B80,[1]县市排序!$B$5:$AD$111,4,FALSE)</f>
        <v>0</v>
      </c>
      <c r="G80" s="16">
        <f>VLOOKUP($B80,[1]县市排序!$B$5:$AD$111,5,FALSE)</f>
        <v>2</v>
      </c>
      <c r="H80" s="16">
        <f>VLOOKUP($B80,[1]县市排序!$B$5:$AD$111,6,FALSE)</f>
        <v>4</v>
      </c>
      <c r="I80" s="16">
        <f>VLOOKUP($B80,[1]县市排序!$B$5:$AD$111,7,FALSE)</f>
        <v>0</v>
      </c>
      <c r="J80" s="16">
        <f t="shared" si="8"/>
        <v>6</v>
      </c>
      <c r="K80" s="16">
        <f>VLOOKUP($B80,[1]县市排序!$B$5:$AD$111,9,FALSE)</f>
        <v>0</v>
      </c>
      <c r="L80" s="16">
        <f>VLOOKUP($B80,[1]县市排序!$B$5:$AD$111,10,FALSE)</f>
        <v>0</v>
      </c>
      <c r="M80" s="16">
        <f>VLOOKUP($B80,[1]县市排序!$B$5:$AD$111,11,FALSE)</f>
        <v>0</v>
      </c>
      <c r="N80" s="16">
        <f t="shared" si="12"/>
        <v>0</v>
      </c>
      <c r="O80" s="16">
        <v>2</v>
      </c>
      <c r="P80" s="16">
        <v>4</v>
      </c>
      <c r="Q80" s="16">
        <v>0</v>
      </c>
      <c r="R80" s="16">
        <v>6</v>
      </c>
      <c r="S80" s="15" t="s">
        <v>170</v>
      </c>
      <c r="T80" s="15" t="s">
        <v>170</v>
      </c>
      <c r="U80" s="15">
        <v>0</v>
      </c>
      <c r="V80" s="16">
        <v>10</v>
      </c>
      <c r="W80" s="16">
        <v>14</v>
      </c>
      <c r="X80" s="16">
        <v>0</v>
      </c>
      <c r="Y80" s="16">
        <v>24</v>
      </c>
      <c r="Z80" s="17">
        <f t="shared" si="13"/>
        <v>24</v>
      </c>
      <c r="AA80" s="17">
        <f t="shared" si="9"/>
        <v>0</v>
      </c>
      <c r="AB80" s="16">
        <f t="shared" si="10"/>
        <v>24</v>
      </c>
      <c r="AD80" s="1">
        <f t="shared" si="15"/>
        <v>0</v>
      </c>
    </row>
    <row r="81" spans="1:30" ht="22.5" customHeight="1">
      <c r="A81" s="12">
        <f t="shared" si="14"/>
        <v>76</v>
      </c>
      <c r="B81" s="18" t="s">
        <v>124</v>
      </c>
      <c r="C81" s="18" t="s">
        <v>86</v>
      </c>
      <c r="D81" s="19" t="s">
        <v>79</v>
      </c>
      <c r="E81" s="15" t="str">
        <f>VLOOKUP($B81,[1]县市排序!$B$5:$E$111,3,FALSE)</f>
        <v>√</v>
      </c>
      <c r="F81" s="15">
        <f>VLOOKUP($B81,[1]县市排序!$B$5:$AD$111,4,FALSE)</f>
        <v>0</v>
      </c>
      <c r="G81" s="16">
        <f>VLOOKUP($B81,[1]县市排序!$B$5:$AD$111,5,FALSE)</f>
        <v>2</v>
      </c>
      <c r="H81" s="16">
        <f>VLOOKUP($B81,[1]县市排序!$B$5:$AD$111,6,FALSE)</f>
        <v>35</v>
      </c>
      <c r="I81" s="16">
        <f>VLOOKUP($B81,[1]县市排序!$B$5:$AD$111,7,FALSE)</f>
        <v>0</v>
      </c>
      <c r="J81" s="16">
        <f t="shared" si="8"/>
        <v>37</v>
      </c>
      <c r="K81" s="16">
        <f>VLOOKUP($B81,[1]县市排序!$B$5:$AD$111,9,FALSE)</f>
        <v>0</v>
      </c>
      <c r="L81" s="16">
        <f>VLOOKUP($B81,[1]县市排序!$B$5:$AD$111,10,FALSE)</f>
        <v>0</v>
      </c>
      <c r="M81" s="16">
        <f>VLOOKUP($B81,[1]县市排序!$B$5:$AD$111,11,FALSE)</f>
        <v>0</v>
      </c>
      <c r="N81" s="16">
        <f t="shared" si="12"/>
        <v>0</v>
      </c>
      <c r="O81" s="16">
        <v>2</v>
      </c>
      <c r="P81" s="16">
        <v>35</v>
      </c>
      <c r="Q81" s="16">
        <v>0</v>
      </c>
      <c r="R81" s="16">
        <v>37</v>
      </c>
      <c r="S81" s="15" t="s">
        <v>170</v>
      </c>
      <c r="T81" s="15" t="s">
        <v>170</v>
      </c>
      <c r="U81" s="15">
        <v>0</v>
      </c>
      <c r="V81" s="16">
        <v>8</v>
      </c>
      <c r="W81" s="16">
        <v>140</v>
      </c>
      <c r="X81" s="16">
        <v>0</v>
      </c>
      <c r="Y81" s="16">
        <v>148</v>
      </c>
      <c r="Z81" s="17">
        <f t="shared" si="13"/>
        <v>148</v>
      </c>
      <c r="AA81" s="17">
        <f t="shared" si="9"/>
        <v>0</v>
      </c>
      <c r="AB81" s="16">
        <f t="shared" si="10"/>
        <v>148</v>
      </c>
      <c r="AD81" s="1">
        <f t="shared" si="15"/>
        <v>0</v>
      </c>
    </row>
    <row r="82" spans="1:30" ht="22.5" customHeight="1">
      <c r="A82" s="12">
        <f t="shared" si="14"/>
        <v>77</v>
      </c>
      <c r="B82" s="18" t="s">
        <v>125</v>
      </c>
      <c r="C82" s="18" t="s">
        <v>126</v>
      </c>
      <c r="D82" s="19" t="s">
        <v>79</v>
      </c>
      <c r="E82" s="15" t="str">
        <f>VLOOKUP($B82,[1]县市排序!$B$5:$E$111,3,FALSE)</f>
        <v>√</v>
      </c>
      <c r="F82" s="15">
        <f>VLOOKUP($B82,[1]县市排序!$B$5:$AD$111,4,FALSE)</f>
        <v>0</v>
      </c>
      <c r="G82" s="16">
        <f>VLOOKUP($B82,[1]县市排序!$B$5:$AD$111,5,FALSE)</f>
        <v>6</v>
      </c>
      <c r="H82" s="16">
        <f>VLOOKUP($B82,[1]县市排序!$B$5:$AD$111,6,FALSE)</f>
        <v>220</v>
      </c>
      <c r="I82" s="16">
        <f>VLOOKUP($B82,[1]县市排序!$B$5:$AD$111,7,FALSE)</f>
        <v>0</v>
      </c>
      <c r="J82" s="16">
        <f t="shared" si="8"/>
        <v>226</v>
      </c>
      <c r="K82" s="16">
        <f>VLOOKUP($B82,[1]县市排序!$B$5:$AD$111,9,FALSE)</f>
        <v>0</v>
      </c>
      <c r="L82" s="16">
        <f>VLOOKUP($B82,[1]县市排序!$B$5:$AD$111,10,FALSE)</f>
        <v>0</v>
      </c>
      <c r="M82" s="16">
        <f>VLOOKUP($B82,[1]县市排序!$B$5:$AD$111,11,FALSE)</f>
        <v>0</v>
      </c>
      <c r="N82" s="16">
        <f t="shared" si="12"/>
        <v>0</v>
      </c>
      <c r="O82" s="16">
        <v>6</v>
      </c>
      <c r="P82" s="16">
        <v>220</v>
      </c>
      <c r="Q82" s="16">
        <v>0</v>
      </c>
      <c r="R82" s="16">
        <v>226</v>
      </c>
      <c r="S82" s="15" t="s">
        <v>170</v>
      </c>
      <c r="T82" s="15" t="s">
        <v>170</v>
      </c>
      <c r="U82" s="15">
        <v>0</v>
      </c>
      <c r="V82" s="16">
        <v>60</v>
      </c>
      <c r="W82" s="16">
        <v>440</v>
      </c>
      <c r="X82" s="16">
        <v>0</v>
      </c>
      <c r="Y82" s="16">
        <v>500</v>
      </c>
      <c r="Z82" s="17">
        <f t="shared" si="13"/>
        <v>500</v>
      </c>
      <c r="AA82" s="17">
        <f t="shared" si="9"/>
        <v>0</v>
      </c>
      <c r="AB82" s="16">
        <f t="shared" si="10"/>
        <v>500</v>
      </c>
      <c r="AD82" s="1">
        <f t="shared" si="15"/>
        <v>0</v>
      </c>
    </row>
    <row r="83" spans="1:30" ht="22.5" customHeight="1">
      <c r="A83" s="12">
        <f t="shared" si="14"/>
        <v>78</v>
      </c>
      <c r="B83" s="18" t="s">
        <v>127</v>
      </c>
      <c r="C83" s="18" t="s">
        <v>128</v>
      </c>
      <c r="D83" s="19" t="s">
        <v>79</v>
      </c>
      <c r="E83" s="15" t="str">
        <f>VLOOKUP($B83,[1]县市排序!$B$5:$E$111,3,FALSE)</f>
        <v>√</v>
      </c>
      <c r="F83" s="15">
        <f>VLOOKUP($B83,[1]县市排序!$B$5:$AD$111,4,FALSE)</f>
        <v>0</v>
      </c>
      <c r="G83" s="16">
        <f>VLOOKUP($B83,[1]县市排序!$B$5:$AD$111,5,FALSE)</f>
        <v>31</v>
      </c>
      <c r="H83" s="16">
        <f>VLOOKUP($B83,[1]县市排序!$B$5:$AD$111,6,FALSE)</f>
        <v>133</v>
      </c>
      <c r="I83" s="16">
        <f>VLOOKUP($B83,[1]县市排序!$B$5:$AD$111,7,FALSE)</f>
        <v>0</v>
      </c>
      <c r="J83" s="16">
        <f t="shared" si="8"/>
        <v>164</v>
      </c>
      <c r="K83" s="16">
        <f>VLOOKUP($B83,[1]县市排序!$B$5:$AD$111,9,FALSE)</f>
        <v>0</v>
      </c>
      <c r="L83" s="16">
        <f>VLOOKUP($B83,[1]县市排序!$B$5:$AD$111,10,FALSE)</f>
        <v>0</v>
      </c>
      <c r="M83" s="16">
        <f>VLOOKUP($B83,[1]县市排序!$B$5:$AD$111,11,FALSE)</f>
        <v>0</v>
      </c>
      <c r="N83" s="16">
        <f t="shared" si="12"/>
        <v>0</v>
      </c>
      <c r="O83" s="16">
        <v>31</v>
      </c>
      <c r="P83" s="16">
        <v>133</v>
      </c>
      <c r="Q83" s="16">
        <v>0</v>
      </c>
      <c r="R83" s="16">
        <v>164</v>
      </c>
      <c r="S83" s="15" t="s">
        <v>170</v>
      </c>
      <c r="T83" s="15" t="s">
        <v>170</v>
      </c>
      <c r="U83" s="15">
        <v>0</v>
      </c>
      <c r="V83" s="16">
        <v>155</v>
      </c>
      <c r="W83" s="16">
        <v>665</v>
      </c>
      <c r="X83" s="16">
        <v>0</v>
      </c>
      <c r="Y83" s="16">
        <v>820</v>
      </c>
      <c r="Z83" s="17">
        <f t="shared" si="13"/>
        <v>820</v>
      </c>
      <c r="AA83" s="17">
        <f t="shared" si="9"/>
        <v>0</v>
      </c>
      <c r="AB83" s="16">
        <f t="shared" si="10"/>
        <v>820</v>
      </c>
      <c r="AD83" s="1">
        <f t="shared" si="15"/>
        <v>0</v>
      </c>
    </row>
    <row r="84" spans="1:30" ht="22.5" customHeight="1">
      <c r="A84" s="12">
        <f t="shared" si="14"/>
        <v>79</v>
      </c>
      <c r="B84" s="18" t="s">
        <v>129</v>
      </c>
      <c r="C84" s="18" t="s">
        <v>128</v>
      </c>
      <c r="D84" s="19" t="s">
        <v>79</v>
      </c>
      <c r="E84" s="15" t="str">
        <f>VLOOKUP($B84,[1]县市排序!$B$5:$E$111,3,FALSE)</f>
        <v>√</v>
      </c>
      <c r="F84" s="15">
        <f>VLOOKUP($B84,[1]县市排序!$B$5:$AD$111,4,FALSE)</f>
        <v>0</v>
      </c>
      <c r="G84" s="16">
        <f>VLOOKUP($B84,[1]县市排序!$B$5:$AD$111,5,FALSE)</f>
        <v>13</v>
      </c>
      <c r="H84" s="16">
        <f>VLOOKUP($B84,[1]县市排序!$B$5:$AD$111,6,FALSE)</f>
        <v>75</v>
      </c>
      <c r="I84" s="16">
        <f>VLOOKUP($B84,[1]县市排序!$B$5:$AD$111,7,FALSE)</f>
        <v>0</v>
      </c>
      <c r="J84" s="16">
        <f t="shared" si="8"/>
        <v>88</v>
      </c>
      <c r="K84" s="16">
        <f>VLOOKUP($B84,[1]县市排序!$B$5:$AD$111,9,FALSE)</f>
        <v>0</v>
      </c>
      <c r="L84" s="16">
        <f>VLOOKUP($B84,[1]县市排序!$B$5:$AD$111,10,FALSE)</f>
        <v>0</v>
      </c>
      <c r="M84" s="16">
        <f>VLOOKUP($B84,[1]县市排序!$B$5:$AD$111,11,FALSE)</f>
        <v>0</v>
      </c>
      <c r="N84" s="16">
        <f t="shared" si="12"/>
        <v>0</v>
      </c>
      <c r="O84" s="16">
        <v>13</v>
      </c>
      <c r="P84" s="16">
        <v>75</v>
      </c>
      <c r="Q84" s="16">
        <v>0</v>
      </c>
      <c r="R84" s="16">
        <v>88</v>
      </c>
      <c r="S84" s="15" t="s">
        <v>170</v>
      </c>
      <c r="T84" s="15" t="s">
        <v>170</v>
      </c>
      <c r="U84" s="15">
        <v>0</v>
      </c>
      <c r="V84" s="16">
        <v>65</v>
      </c>
      <c r="W84" s="16">
        <v>370</v>
      </c>
      <c r="X84" s="16">
        <v>0</v>
      </c>
      <c r="Y84" s="16">
        <v>435</v>
      </c>
      <c r="Z84" s="17">
        <f t="shared" si="13"/>
        <v>435</v>
      </c>
      <c r="AA84" s="17">
        <f t="shared" si="9"/>
        <v>0</v>
      </c>
      <c r="AB84" s="16">
        <f t="shared" si="10"/>
        <v>435</v>
      </c>
      <c r="AD84" s="1">
        <f t="shared" si="15"/>
        <v>0</v>
      </c>
    </row>
    <row r="85" spans="1:30" ht="22.5" customHeight="1">
      <c r="A85" s="12">
        <f t="shared" si="14"/>
        <v>80</v>
      </c>
      <c r="B85" s="18" t="s">
        <v>130</v>
      </c>
      <c r="C85" s="18" t="s">
        <v>128</v>
      </c>
      <c r="D85" s="19" t="s">
        <v>79</v>
      </c>
      <c r="E85" s="15" t="str">
        <f>VLOOKUP($B85,[1]县市排序!$B$5:$E$111,3,FALSE)</f>
        <v>√</v>
      </c>
      <c r="F85" s="15">
        <f>VLOOKUP($B85,[1]县市排序!$B$5:$AD$111,4,FALSE)</f>
        <v>0</v>
      </c>
      <c r="G85" s="16">
        <f>VLOOKUP($B85,[1]县市排序!$B$5:$AD$111,5,FALSE)</f>
        <v>2</v>
      </c>
      <c r="H85" s="16">
        <f>VLOOKUP($B85,[1]县市排序!$B$5:$AD$111,6,FALSE)</f>
        <v>13</v>
      </c>
      <c r="I85" s="16">
        <f>VLOOKUP($B85,[1]县市排序!$B$5:$AD$111,7,FALSE)</f>
        <v>0</v>
      </c>
      <c r="J85" s="16">
        <f t="shared" si="8"/>
        <v>15</v>
      </c>
      <c r="K85" s="16">
        <f>VLOOKUP($B85,[1]县市排序!$B$5:$AD$111,9,FALSE)</f>
        <v>0</v>
      </c>
      <c r="L85" s="16">
        <f>VLOOKUP($B85,[1]县市排序!$B$5:$AD$111,10,FALSE)</f>
        <v>0</v>
      </c>
      <c r="M85" s="16">
        <f>VLOOKUP($B85,[1]县市排序!$B$5:$AD$111,11,FALSE)</f>
        <v>0</v>
      </c>
      <c r="N85" s="16">
        <f t="shared" si="12"/>
        <v>0</v>
      </c>
      <c r="O85" s="16">
        <v>2</v>
      </c>
      <c r="P85" s="16">
        <v>13</v>
      </c>
      <c r="Q85" s="16">
        <v>0</v>
      </c>
      <c r="R85" s="16">
        <v>15</v>
      </c>
      <c r="S85" s="15" t="s">
        <v>170</v>
      </c>
      <c r="T85" s="15" t="s">
        <v>170</v>
      </c>
      <c r="U85" s="15">
        <v>0</v>
      </c>
      <c r="V85" s="16">
        <v>10</v>
      </c>
      <c r="W85" s="16">
        <v>65</v>
      </c>
      <c r="X85" s="16">
        <v>0</v>
      </c>
      <c r="Y85" s="16">
        <v>75</v>
      </c>
      <c r="Z85" s="17">
        <f t="shared" si="13"/>
        <v>75</v>
      </c>
      <c r="AA85" s="17">
        <f t="shared" si="9"/>
        <v>0</v>
      </c>
      <c r="AB85" s="16">
        <f t="shared" si="10"/>
        <v>75</v>
      </c>
      <c r="AD85" s="1">
        <f t="shared" si="15"/>
        <v>0</v>
      </c>
    </row>
    <row r="86" spans="1:30" ht="22.5" customHeight="1">
      <c r="A86" s="12">
        <f t="shared" si="14"/>
        <v>81</v>
      </c>
      <c r="B86" s="18" t="s">
        <v>131</v>
      </c>
      <c r="C86" s="18" t="s">
        <v>29</v>
      </c>
      <c r="D86" s="19" t="s">
        <v>79</v>
      </c>
      <c r="E86" s="15" t="str">
        <f>VLOOKUP($B86,[1]县市排序!$B$5:$E$111,3,FALSE)</f>
        <v>√</v>
      </c>
      <c r="F86" s="15">
        <f>VLOOKUP($B86,[1]县市排序!$B$5:$AD$111,4,FALSE)</f>
        <v>0</v>
      </c>
      <c r="G86" s="16">
        <f>VLOOKUP($B86,[1]县市排序!$B$5:$AD$111,5,FALSE)</f>
        <v>2</v>
      </c>
      <c r="H86" s="16">
        <f>VLOOKUP($B86,[1]县市排序!$B$5:$AD$111,6,FALSE)</f>
        <v>55</v>
      </c>
      <c r="I86" s="16">
        <f>VLOOKUP($B86,[1]县市排序!$B$5:$AD$111,7,FALSE)</f>
        <v>0</v>
      </c>
      <c r="J86" s="16">
        <f t="shared" si="8"/>
        <v>57</v>
      </c>
      <c r="K86" s="16">
        <f>VLOOKUP($B86,[1]县市排序!$B$5:$AD$111,9,FALSE)</f>
        <v>0</v>
      </c>
      <c r="L86" s="16">
        <f>VLOOKUP($B86,[1]县市排序!$B$5:$AD$111,10,FALSE)</f>
        <v>35</v>
      </c>
      <c r="M86" s="16">
        <f>VLOOKUP($B86,[1]县市排序!$B$5:$AD$111,11,FALSE)</f>
        <v>0</v>
      </c>
      <c r="N86" s="16">
        <f t="shared" si="12"/>
        <v>35</v>
      </c>
      <c r="O86" s="16">
        <v>2</v>
      </c>
      <c r="P86" s="16">
        <v>20</v>
      </c>
      <c r="Q86" s="16">
        <v>0</v>
      </c>
      <c r="R86" s="16">
        <v>22</v>
      </c>
      <c r="S86" s="15" t="s">
        <v>170</v>
      </c>
      <c r="T86" s="15" t="s">
        <v>170</v>
      </c>
      <c r="U86" s="15">
        <v>0</v>
      </c>
      <c r="V86" s="16">
        <v>8</v>
      </c>
      <c r="W86" s="16">
        <v>80</v>
      </c>
      <c r="X86" s="16">
        <v>0</v>
      </c>
      <c r="Y86" s="16">
        <v>88</v>
      </c>
      <c r="Z86" s="17">
        <f t="shared" si="13"/>
        <v>88</v>
      </c>
      <c r="AA86" s="17">
        <f t="shared" si="9"/>
        <v>0</v>
      </c>
      <c r="AB86" s="16">
        <f t="shared" si="10"/>
        <v>88</v>
      </c>
      <c r="AD86" s="1">
        <f t="shared" si="15"/>
        <v>0</v>
      </c>
    </row>
    <row r="87" spans="1:30" ht="22.5" customHeight="1">
      <c r="A87" s="12">
        <f t="shared" si="14"/>
        <v>82</v>
      </c>
      <c r="B87" s="18" t="s">
        <v>132</v>
      </c>
      <c r="C87" s="18" t="s">
        <v>29</v>
      </c>
      <c r="D87" s="19" t="s">
        <v>79</v>
      </c>
      <c r="E87" s="15" t="str">
        <f>VLOOKUP($B87,[1]县市排序!$B$5:$E$111,3,FALSE)</f>
        <v>√</v>
      </c>
      <c r="F87" s="15">
        <f>VLOOKUP($B87,[1]县市排序!$B$5:$AD$111,4,FALSE)</f>
        <v>0</v>
      </c>
      <c r="G87" s="16">
        <f>VLOOKUP($B87,[1]县市排序!$B$5:$AD$111,5,FALSE)</f>
        <v>1</v>
      </c>
      <c r="H87" s="16">
        <f>VLOOKUP($B87,[1]县市排序!$B$5:$AD$111,6,FALSE)</f>
        <v>6</v>
      </c>
      <c r="I87" s="16">
        <f>VLOOKUP($B87,[1]县市排序!$B$5:$AD$111,7,FALSE)</f>
        <v>0</v>
      </c>
      <c r="J87" s="16">
        <f t="shared" si="8"/>
        <v>7</v>
      </c>
      <c r="K87" s="16">
        <f>VLOOKUP($B87,[1]县市排序!$B$5:$AD$111,9,FALSE)</f>
        <v>0</v>
      </c>
      <c r="L87" s="16">
        <f>VLOOKUP($B87,[1]县市排序!$B$5:$AD$111,10,FALSE)</f>
        <v>0</v>
      </c>
      <c r="M87" s="16">
        <f>VLOOKUP($B87,[1]县市排序!$B$5:$AD$111,11,FALSE)</f>
        <v>0</v>
      </c>
      <c r="N87" s="16">
        <f t="shared" si="12"/>
        <v>0</v>
      </c>
      <c r="O87" s="16">
        <v>1</v>
      </c>
      <c r="P87" s="16">
        <v>6</v>
      </c>
      <c r="Q87" s="16">
        <v>0</v>
      </c>
      <c r="R87" s="16">
        <v>7</v>
      </c>
      <c r="S87" s="15" t="s">
        <v>170</v>
      </c>
      <c r="T87" s="15" t="s">
        <v>170</v>
      </c>
      <c r="U87" s="15">
        <v>0</v>
      </c>
      <c r="V87" s="16">
        <v>4</v>
      </c>
      <c r="W87" s="16">
        <v>24</v>
      </c>
      <c r="X87" s="16">
        <v>0</v>
      </c>
      <c r="Y87" s="16">
        <v>28</v>
      </c>
      <c r="Z87" s="17">
        <f t="shared" si="13"/>
        <v>28</v>
      </c>
      <c r="AA87" s="17">
        <f t="shared" si="9"/>
        <v>0</v>
      </c>
      <c r="AB87" s="16">
        <f t="shared" si="10"/>
        <v>28</v>
      </c>
      <c r="AD87" s="1">
        <f t="shared" si="15"/>
        <v>0</v>
      </c>
    </row>
    <row r="88" spans="1:30" ht="22.5" customHeight="1">
      <c r="A88" s="12">
        <f t="shared" si="14"/>
        <v>83</v>
      </c>
      <c r="B88" s="18" t="s">
        <v>133</v>
      </c>
      <c r="C88" s="18" t="s">
        <v>134</v>
      </c>
      <c r="D88" s="19" t="s">
        <v>79</v>
      </c>
      <c r="E88" s="15" t="str">
        <f>VLOOKUP($B88,[1]县市排序!$B$5:$E$111,3,FALSE)</f>
        <v>√</v>
      </c>
      <c r="F88" s="15">
        <f>VLOOKUP($B88,[1]县市排序!$B$5:$AD$111,4,FALSE)</f>
        <v>0</v>
      </c>
      <c r="G88" s="16">
        <f>VLOOKUP($B88,[1]县市排序!$B$5:$AD$111,5,FALSE)</f>
        <v>18</v>
      </c>
      <c r="H88" s="16">
        <f>VLOOKUP($B88,[1]县市排序!$B$5:$AD$111,6,FALSE)</f>
        <v>16</v>
      </c>
      <c r="I88" s="16">
        <f>VLOOKUP($B88,[1]县市排序!$B$5:$AD$111,7,FALSE)</f>
        <v>0</v>
      </c>
      <c r="J88" s="16">
        <f t="shared" si="8"/>
        <v>34</v>
      </c>
      <c r="K88" s="16">
        <f>VLOOKUP($B88,[1]县市排序!$B$5:$AD$111,9,FALSE)</f>
        <v>9</v>
      </c>
      <c r="L88" s="16">
        <f>VLOOKUP($B88,[1]县市排序!$B$5:$AD$111,10,FALSE)</f>
        <v>2</v>
      </c>
      <c r="M88" s="16">
        <f>VLOOKUP($B88,[1]县市排序!$B$5:$AD$111,11,FALSE)</f>
        <v>0</v>
      </c>
      <c r="N88" s="16">
        <f t="shared" si="12"/>
        <v>11</v>
      </c>
      <c r="O88" s="16">
        <v>9</v>
      </c>
      <c r="P88" s="16">
        <v>14</v>
      </c>
      <c r="Q88" s="16">
        <v>0</v>
      </c>
      <c r="R88" s="16">
        <v>23</v>
      </c>
      <c r="S88" s="15" t="s">
        <v>170</v>
      </c>
      <c r="T88" s="15" t="s">
        <v>170</v>
      </c>
      <c r="U88" s="15">
        <v>0</v>
      </c>
      <c r="V88" s="16">
        <v>60</v>
      </c>
      <c r="W88" s="16">
        <v>60</v>
      </c>
      <c r="X88" s="16">
        <v>0</v>
      </c>
      <c r="Y88" s="16">
        <v>120</v>
      </c>
      <c r="Z88" s="17">
        <f t="shared" si="13"/>
        <v>120</v>
      </c>
      <c r="AA88" s="17">
        <f t="shared" si="9"/>
        <v>0</v>
      </c>
      <c r="AB88" s="16">
        <f t="shared" si="10"/>
        <v>120</v>
      </c>
      <c r="AD88" s="1">
        <f t="shared" si="15"/>
        <v>0</v>
      </c>
    </row>
    <row r="89" spans="1:30" ht="22.5" customHeight="1">
      <c r="A89" s="12">
        <f t="shared" si="14"/>
        <v>84</v>
      </c>
      <c r="B89" s="18" t="s">
        <v>135</v>
      </c>
      <c r="C89" s="18" t="s">
        <v>136</v>
      </c>
      <c r="D89" s="19" t="s">
        <v>79</v>
      </c>
      <c r="E89" s="15" t="str">
        <f>VLOOKUP($B89,[1]县市排序!$B$5:$E$111,3,FALSE)</f>
        <v>√</v>
      </c>
      <c r="F89" s="15">
        <f>VLOOKUP($B89,[1]县市排序!$B$5:$AD$111,4,FALSE)</f>
        <v>0</v>
      </c>
      <c r="G89" s="16">
        <f>VLOOKUP($B89,[1]县市排序!$B$5:$AD$111,5,FALSE)</f>
        <v>5</v>
      </c>
      <c r="H89" s="16">
        <f>VLOOKUP($B89,[1]县市排序!$B$5:$AD$111,6,FALSE)</f>
        <v>19</v>
      </c>
      <c r="I89" s="16">
        <f>VLOOKUP($B89,[1]县市排序!$B$5:$AD$111,7,FALSE)</f>
        <v>0</v>
      </c>
      <c r="J89" s="16">
        <f t="shared" si="8"/>
        <v>24</v>
      </c>
      <c r="K89" s="16">
        <f>VLOOKUP($B89,[1]县市排序!$B$5:$AD$111,9,FALSE)</f>
        <v>0</v>
      </c>
      <c r="L89" s="16">
        <f>VLOOKUP($B89,[1]县市排序!$B$5:$AD$111,10,FALSE)</f>
        <v>0</v>
      </c>
      <c r="M89" s="16">
        <f>VLOOKUP($B89,[1]县市排序!$B$5:$AD$111,11,FALSE)</f>
        <v>0</v>
      </c>
      <c r="N89" s="16">
        <f t="shared" si="12"/>
        <v>0</v>
      </c>
      <c r="O89" s="16">
        <v>5</v>
      </c>
      <c r="P89" s="16">
        <v>19</v>
      </c>
      <c r="Q89" s="16">
        <v>0</v>
      </c>
      <c r="R89" s="16">
        <v>24</v>
      </c>
      <c r="S89" s="15" t="s">
        <v>170</v>
      </c>
      <c r="T89" s="15" t="s">
        <v>170</v>
      </c>
      <c r="U89" s="15">
        <v>0</v>
      </c>
      <c r="V89" s="16">
        <v>15</v>
      </c>
      <c r="W89" s="16">
        <v>48</v>
      </c>
      <c r="X89" s="16">
        <v>0</v>
      </c>
      <c r="Y89" s="16">
        <v>63</v>
      </c>
      <c r="Z89" s="17">
        <f t="shared" si="13"/>
        <v>63</v>
      </c>
      <c r="AA89" s="17">
        <f t="shared" si="9"/>
        <v>0</v>
      </c>
      <c r="AB89" s="16">
        <f t="shared" si="10"/>
        <v>63</v>
      </c>
      <c r="AD89" s="1">
        <f t="shared" si="15"/>
        <v>0</v>
      </c>
    </row>
    <row r="90" spans="1:30" ht="22.5" customHeight="1">
      <c r="A90" s="12">
        <f t="shared" si="14"/>
        <v>85</v>
      </c>
      <c r="B90" s="18" t="s">
        <v>137</v>
      </c>
      <c r="C90" s="18" t="s">
        <v>59</v>
      </c>
      <c r="D90" s="19" t="s">
        <v>79</v>
      </c>
      <c r="E90" s="15">
        <f>VLOOKUP($B90,[1]县市排序!$B$5:$E$111,3,FALSE)</f>
        <v>0</v>
      </c>
      <c r="F90" s="15" t="str">
        <f>VLOOKUP($B90,[1]县市排序!$B$5:$AD$111,4,FALSE)</f>
        <v>√</v>
      </c>
      <c r="G90" s="16">
        <f>VLOOKUP($B90,[1]县市排序!$B$5:$AD$111,5,FALSE)</f>
        <v>6</v>
      </c>
      <c r="H90" s="16">
        <f>VLOOKUP($B90,[1]县市排序!$B$5:$AD$111,6,FALSE)</f>
        <v>55</v>
      </c>
      <c r="I90" s="16">
        <f>VLOOKUP($B90,[1]县市排序!$B$5:$AD$111,7,FALSE)</f>
        <v>187</v>
      </c>
      <c r="J90" s="16">
        <f t="shared" si="8"/>
        <v>248</v>
      </c>
      <c r="K90" s="16">
        <f>VLOOKUP($B90,[1]县市排序!$B$5:$AD$111,9,FALSE)</f>
        <v>0</v>
      </c>
      <c r="L90" s="16">
        <f>VLOOKUP($B90,[1]县市排序!$B$5:$AD$111,10,FALSE)</f>
        <v>0</v>
      </c>
      <c r="M90" s="16">
        <f>VLOOKUP($B90,[1]县市排序!$B$5:$AD$111,11,FALSE)</f>
        <v>0</v>
      </c>
      <c r="N90" s="16">
        <f t="shared" si="12"/>
        <v>0</v>
      </c>
      <c r="O90" s="16">
        <v>6</v>
      </c>
      <c r="P90" s="16">
        <v>55</v>
      </c>
      <c r="Q90" s="16">
        <v>187</v>
      </c>
      <c r="R90" s="16">
        <v>248</v>
      </c>
      <c r="S90" s="15" t="s">
        <v>170</v>
      </c>
      <c r="T90" s="15" t="s">
        <v>170</v>
      </c>
      <c r="U90" s="15" t="s">
        <v>171</v>
      </c>
      <c r="V90" s="16">
        <v>18</v>
      </c>
      <c r="W90" s="16">
        <v>110</v>
      </c>
      <c r="X90" s="16">
        <v>18.7</v>
      </c>
      <c r="Y90" s="16">
        <v>146.69999999999999</v>
      </c>
      <c r="Z90" s="17">
        <f t="shared" si="13"/>
        <v>128</v>
      </c>
      <c r="AA90" s="17">
        <f t="shared" si="9"/>
        <v>18.7</v>
      </c>
      <c r="AB90" s="16">
        <f t="shared" si="10"/>
        <v>146.69999999999999</v>
      </c>
      <c r="AD90" s="1">
        <f t="shared" si="15"/>
        <v>0</v>
      </c>
    </row>
    <row r="91" spans="1:30" ht="22.5" customHeight="1">
      <c r="A91" s="12">
        <f t="shared" si="14"/>
        <v>86</v>
      </c>
      <c r="B91" s="18" t="s">
        <v>138</v>
      </c>
      <c r="C91" s="18" t="s">
        <v>136</v>
      </c>
      <c r="D91" s="19" t="s">
        <v>79</v>
      </c>
      <c r="E91" s="15" t="str">
        <f>VLOOKUP($B91,[1]县市排序!$B$5:$E$111,3,FALSE)</f>
        <v>√</v>
      </c>
      <c r="F91" s="15">
        <f>VLOOKUP($B91,[1]县市排序!$B$5:$AD$111,4,FALSE)</f>
        <v>0</v>
      </c>
      <c r="G91" s="16">
        <f>VLOOKUP($B91,[1]县市排序!$B$5:$AD$111,5,FALSE)</f>
        <v>2</v>
      </c>
      <c r="H91" s="16">
        <f>VLOOKUP($B91,[1]县市排序!$B$5:$AD$111,6,FALSE)</f>
        <v>26</v>
      </c>
      <c r="I91" s="16">
        <f>VLOOKUP($B91,[1]县市排序!$B$5:$AD$111,7,FALSE)</f>
        <v>0</v>
      </c>
      <c r="J91" s="16">
        <f t="shared" si="8"/>
        <v>28</v>
      </c>
      <c r="K91" s="16">
        <f>VLOOKUP($B91,[1]县市排序!$B$5:$AD$111,9,FALSE)</f>
        <v>0</v>
      </c>
      <c r="L91" s="16">
        <f>VLOOKUP($B91,[1]县市排序!$B$5:$AD$111,10,FALSE)</f>
        <v>0</v>
      </c>
      <c r="M91" s="16">
        <f>VLOOKUP($B91,[1]县市排序!$B$5:$AD$111,11,FALSE)</f>
        <v>0</v>
      </c>
      <c r="N91" s="16">
        <f t="shared" si="12"/>
        <v>0</v>
      </c>
      <c r="O91" s="16">
        <v>2</v>
      </c>
      <c r="P91" s="16">
        <v>26</v>
      </c>
      <c r="Q91" s="16">
        <v>0</v>
      </c>
      <c r="R91" s="16">
        <v>28</v>
      </c>
      <c r="S91" s="15" t="s">
        <v>170</v>
      </c>
      <c r="T91" s="15" t="s">
        <v>170</v>
      </c>
      <c r="U91" s="15">
        <v>0</v>
      </c>
      <c r="V91" s="16">
        <v>3</v>
      </c>
      <c r="W91" s="16">
        <v>26</v>
      </c>
      <c r="X91" s="16">
        <v>0</v>
      </c>
      <c r="Y91" s="16">
        <v>29</v>
      </c>
      <c r="Z91" s="17">
        <f t="shared" si="13"/>
        <v>29</v>
      </c>
      <c r="AA91" s="17">
        <f t="shared" si="9"/>
        <v>0</v>
      </c>
      <c r="AB91" s="16">
        <f t="shared" si="10"/>
        <v>29</v>
      </c>
      <c r="AD91" s="1">
        <f t="shared" si="15"/>
        <v>0</v>
      </c>
    </row>
    <row r="92" spans="1:30" ht="22.5" customHeight="1">
      <c r="A92" s="12">
        <f t="shared" si="14"/>
        <v>87</v>
      </c>
      <c r="B92" s="18" t="s">
        <v>139</v>
      </c>
      <c r="C92" s="18" t="s">
        <v>136</v>
      </c>
      <c r="D92" s="19" t="s">
        <v>79</v>
      </c>
      <c r="E92" s="15" t="str">
        <f>VLOOKUP($B92,[1]县市排序!$B$5:$E$111,3,FALSE)</f>
        <v>√</v>
      </c>
      <c r="F92" s="15">
        <f>VLOOKUP($B92,[1]县市排序!$B$5:$AD$111,4,FALSE)</f>
        <v>0</v>
      </c>
      <c r="G92" s="16">
        <f>VLOOKUP($B92,[1]县市排序!$B$5:$AD$111,5,FALSE)</f>
        <v>2</v>
      </c>
      <c r="H92" s="16">
        <f>VLOOKUP($B92,[1]县市排序!$B$5:$AD$111,6,FALSE)</f>
        <v>24</v>
      </c>
      <c r="I92" s="16">
        <f>VLOOKUP($B92,[1]县市排序!$B$5:$AD$111,7,FALSE)</f>
        <v>0</v>
      </c>
      <c r="J92" s="16">
        <f t="shared" si="8"/>
        <v>26</v>
      </c>
      <c r="K92" s="16">
        <f>VLOOKUP($B92,[1]县市排序!$B$5:$AD$111,9,FALSE)</f>
        <v>0</v>
      </c>
      <c r="L92" s="16">
        <f>VLOOKUP($B92,[1]县市排序!$B$5:$AD$111,10,FALSE)</f>
        <v>0</v>
      </c>
      <c r="M92" s="16">
        <f>VLOOKUP($B92,[1]县市排序!$B$5:$AD$111,11,FALSE)</f>
        <v>0</v>
      </c>
      <c r="N92" s="16">
        <f t="shared" si="12"/>
        <v>0</v>
      </c>
      <c r="O92" s="16">
        <v>2</v>
      </c>
      <c r="P92" s="16">
        <v>24</v>
      </c>
      <c r="Q92" s="16">
        <v>0</v>
      </c>
      <c r="R92" s="16">
        <v>26</v>
      </c>
      <c r="S92" s="15" t="s">
        <v>170</v>
      </c>
      <c r="T92" s="15" t="s">
        <v>170</v>
      </c>
      <c r="U92" s="15">
        <v>0</v>
      </c>
      <c r="V92" s="16">
        <v>3</v>
      </c>
      <c r="W92" s="16">
        <v>24</v>
      </c>
      <c r="X92" s="16">
        <v>0</v>
      </c>
      <c r="Y92" s="16">
        <v>27</v>
      </c>
      <c r="Z92" s="17">
        <f t="shared" si="13"/>
        <v>27</v>
      </c>
      <c r="AA92" s="17">
        <f t="shared" si="9"/>
        <v>0</v>
      </c>
      <c r="AB92" s="16">
        <f t="shared" si="10"/>
        <v>27</v>
      </c>
      <c r="AD92" s="1">
        <f t="shared" si="15"/>
        <v>0</v>
      </c>
    </row>
    <row r="93" spans="1:30" ht="22.5" customHeight="1">
      <c r="A93" s="12">
        <f t="shared" si="14"/>
        <v>88</v>
      </c>
      <c r="B93" s="18" t="s">
        <v>140</v>
      </c>
      <c r="C93" s="18" t="s">
        <v>136</v>
      </c>
      <c r="D93" s="19" t="s">
        <v>79</v>
      </c>
      <c r="E93" s="15" t="str">
        <f>VLOOKUP($B93,[1]县市排序!$B$5:$E$111,3,FALSE)</f>
        <v>√</v>
      </c>
      <c r="F93" s="15">
        <f>VLOOKUP($B93,[1]县市排序!$B$5:$AD$111,4,FALSE)</f>
        <v>0</v>
      </c>
      <c r="G93" s="16">
        <f>VLOOKUP($B93,[1]县市排序!$B$5:$AD$111,5,FALSE)</f>
        <v>3</v>
      </c>
      <c r="H93" s="16">
        <f>VLOOKUP($B93,[1]县市排序!$B$5:$AD$111,6,FALSE)</f>
        <v>16</v>
      </c>
      <c r="I93" s="16">
        <f>VLOOKUP($B93,[1]县市排序!$B$5:$AD$111,7,FALSE)</f>
        <v>0</v>
      </c>
      <c r="J93" s="16">
        <f t="shared" si="8"/>
        <v>19</v>
      </c>
      <c r="K93" s="16">
        <f>VLOOKUP($B93,[1]县市排序!$B$5:$AD$111,9,FALSE)</f>
        <v>0</v>
      </c>
      <c r="L93" s="16">
        <f>VLOOKUP($B93,[1]县市排序!$B$5:$AD$111,10,FALSE)</f>
        <v>0</v>
      </c>
      <c r="M93" s="16">
        <f>VLOOKUP($B93,[1]县市排序!$B$5:$AD$111,11,FALSE)</f>
        <v>0</v>
      </c>
      <c r="N93" s="16">
        <f t="shared" si="12"/>
        <v>0</v>
      </c>
      <c r="O93" s="16">
        <v>3</v>
      </c>
      <c r="P93" s="16">
        <v>16</v>
      </c>
      <c r="Q93" s="16">
        <v>0</v>
      </c>
      <c r="R93" s="16">
        <v>19</v>
      </c>
      <c r="S93" s="15" t="s">
        <v>170</v>
      </c>
      <c r="T93" s="15" t="s">
        <v>170</v>
      </c>
      <c r="U93" s="15">
        <v>0</v>
      </c>
      <c r="V93" s="16">
        <v>9</v>
      </c>
      <c r="W93" s="16">
        <v>40</v>
      </c>
      <c r="X93" s="16">
        <v>0</v>
      </c>
      <c r="Y93" s="16">
        <v>49</v>
      </c>
      <c r="Z93" s="17">
        <f t="shared" si="13"/>
        <v>49</v>
      </c>
      <c r="AA93" s="17">
        <f t="shared" si="9"/>
        <v>0</v>
      </c>
      <c r="AB93" s="16">
        <f t="shared" si="10"/>
        <v>49</v>
      </c>
      <c r="AD93" s="1">
        <f t="shared" si="15"/>
        <v>0</v>
      </c>
    </row>
    <row r="94" spans="1:30" ht="22.5" customHeight="1">
      <c r="A94" s="12">
        <f t="shared" si="14"/>
        <v>89</v>
      </c>
      <c r="B94" s="18" t="s">
        <v>141</v>
      </c>
      <c r="C94" s="18" t="s">
        <v>95</v>
      </c>
      <c r="D94" s="19" t="s">
        <v>79</v>
      </c>
      <c r="E94" s="15" t="str">
        <f>VLOOKUP($B94,[1]县市排序!$B$5:$E$111,3,FALSE)</f>
        <v>√</v>
      </c>
      <c r="F94" s="15">
        <f>VLOOKUP($B94,[1]县市排序!$B$5:$AD$111,4,FALSE)</f>
        <v>0</v>
      </c>
      <c r="G94" s="16">
        <f>VLOOKUP($B94,[1]县市排序!$B$5:$AD$111,5,FALSE)</f>
        <v>2</v>
      </c>
      <c r="H94" s="16">
        <f>VLOOKUP($B94,[1]县市排序!$B$5:$AD$111,6,FALSE)</f>
        <v>19</v>
      </c>
      <c r="I94" s="16">
        <f>VLOOKUP($B94,[1]县市排序!$B$5:$AD$111,7,FALSE)</f>
        <v>0</v>
      </c>
      <c r="J94" s="16">
        <f t="shared" si="8"/>
        <v>21</v>
      </c>
      <c r="K94" s="16">
        <f>VLOOKUP($B94,[1]县市排序!$B$5:$AD$111,9,FALSE)</f>
        <v>0</v>
      </c>
      <c r="L94" s="16">
        <f>VLOOKUP($B94,[1]县市排序!$B$5:$AD$111,10,FALSE)</f>
        <v>0</v>
      </c>
      <c r="M94" s="16">
        <f>VLOOKUP($B94,[1]县市排序!$B$5:$AD$111,11,FALSE)</f>
        <v>0</v>
      </c>
      <c r="N94" s="16">
        <f t="shared" si="12"/>
        <v>0</v>
      </c>
      <c r="O94" s="16">
        <v>2</v>
      </c>
      <c r="P94" s="16">
        <v>19</v>
      </c>
      <c r="Q94" s="16">
        <v>0</v>
      </c>
      <c r="R94" s="16">
        <v>21</v>
      </c>
      <c r="S94" s="15" t="s">
        <v>170</v>
      </c>
      <c r="T94" s="15" t="s">
        <v>170</v>
      </c>
      <c r="U94" s="15">
        <v>0</v>
      </c>
      <c r="V94" s="16">
        <v>10</v>
      </c>
      <c r="W94" s="16">
        <v>95</v>
      </c>
      <c r="X94" s="16">
        <v>0</v>
      </c>
      <c r="Y94" s="16">
        <v>105</v>
      </c>
      <c r="Z94" s="17">
        <f t="shared" si="13"/>
        <v>105</v>
      </c>
      <c r="AA94" s="17">
        <f t="shared" si="9"/>
        <v>0</v>
      </c>
      <c r="AB94" s="16">
        <f t="shared" si="10"/>
        <v>105</v>
      </c>
      <c r="AD94" s="1">
        <f t="shared" si="15"/>
        <v>0</v>
      </c>
    </row>
    <row r="95" spans="1:30" ht="22.5" customHeight="1">
      <c r="A95" s="12">
        <f t="shared" si="14"/>
        <v>90</v>
      </c>
      <c r="B95" s="13" t="s">
        <v>142</v>
      </c>
      <c r="C95" s="13" t="s">
        <v>64</v>
      </c>
      <c r="D95" s="19" t="s">
        <v>79</v>
      </c>
      <c r="E95" s="15">
        <f>VLOOKUP($B95,[1]县市排序!$B$5:$E$111,3,FALSE)</f>
        <v>0</v>
      </c>
      <c r="F95" s="15" t="str">
        <f>VLOOKUP($B95,[1]县市排序!$B$5:$AD$111,4,FALSE)</f>
        <v>√</v>
      </c>
      <c r="G95" s="16">
        <f>VLOOKUP($B95,[1]县市排序!$B$5:$AD$111,5,FALSE)</f>
        <v>1</v>
      </c>
      <c r="H95" s="16">
        <f>VLOOKUP($B95,[1]县市排序!$B$5:$AD$111,6,FALSE)</f>
        <v>7</v>
      </c>
      <c r="I95" s="16">
        <f>VLOOKUP($B95,[1]县市排序!$B$5:$AD$111,7,FALSE)</f>
        <v>31</v>
      </c>
      <c r="J95" s="16">
        <f t="shared" si="8"/>
        <v>39</v>
      </c>
      <c r="K95" s="16">
        <f>VLOOKUP($B95,[1]县市排序!$B$5:$AD$111,9,FALSE)</f>
        <v>0</v>
      </c>
      <c r="L95" s="16">
        <f>VLOOKUP($B95,[1]县市排序!$B$5:$AD$111,10,FALSE)</f>
        <v>0</v>
      </c>
      <c r="M95" s="16">
        <f>VLOOKUP($B95,[1]县市排序!$B$5:$AD$111,11,FALSE)</f>
        <v>0</v>
      </c>
      <c r="N95" s="16">
        <f t="shared" si="12"/>
        <v>0</v>
      </c>
      <c r="O95" s="16">
        <v>1</v>
      </c>
      <c r="P95" s="16">
        <v>7</v>
      </c>
      <c r="Q95" s="16">
        <v>31</v>
      </c>
      <c r="R95" s="16">
        <v>39</v>
      </c>
      <c r="S95" s="15" t="s">
        <v>170</v>
      </c>
      <c r="T95" s="15" t="s">
        <v>170</v>
      </c>
      <c r="U95" s="15" t="s">
        <v>171</v>
      </c>
      <c r="V95" s="16">
        <v>10</v>
      </c>
      <c r="W95" s="16">
        <v>35</v>
      </c>
      <c r="X95" s="16">
        <v>25.26</v>
      </c>
      <c r="Y95" s="16">
        <v>70.260000000000005</v>
      </c>
      <c r="Z95" s="17">
        <f t="shared" si="13"/>
        <v>45</v>
      </c>
      <c r="AA95" s="17">
        <f t="shared" si="9"/>
        <v>25.26</v>
      </c>
      <c r="AB95" s="16">
        <f t="shared" si="10"/>
        <v>70.260000000000005</v>
      </c>
      <c r="AD95" s="1">
        <f t="shared" si="15"/>
        <v>0</v>
      </c>
    </row>
    <row r="96" spans="1:30" ht="22.5" customHeight="1">
      <c r="A96" s="12">
        <f t="shared" si="14"/>
        <v>91</v>
      </c>
      <c r="B96" s="18" t="s">
        <v>143</v>
      </c>
      <c r="C96" s="18" t="s">
        <v>136</v>
      </c>
      <c r="D96" s="19" t="s">
        <v>79</v>
      </c>
      <c r="E96" s="15" t="str">
        <f>VLOOKUP($B96,[1]县市排序!$B$5:$E$111,3,FALSE)</f>
        <v>√</v>
      </c>
      <c r="F96" s="15">
        <f>VLOOKUP($B96,[1]县市排序!$B$5:$AD$111,4,FALSE)</f>
        <v>0</v>
      </c>
      <c r="G96" s="16">
        <f>VLOOKUP($B96,[1]县市排序!$B$5:$AD$111,5,FALSE)</f>
        <v>10</v>
      </c>
      <c r="H96" s="16">
        <f>VLOOKUP($B96,[1]县市排序!$B$5:$AD$111,6,FALSE)</f>
        <v>40</v>
      </c>
      <c r="I96" s="16">
        <f>VLOOKUP($B96,[1]县市排序!$B$5:$AD$111,7,FALSE)</f>
        <v>0</v>
      </c>
      <c r="J96" s="16">
        <f t="shared" si="8"/>
        <v>50</v>
      </c>
      <c r="K96" s="16">
        <f>VLOOKUP($B96,[1]县市排序!$B$5:$AD$111,9,FALSE)</f>
        <v>0</v>
      </c>
      <c r="L96" s="16">
        <f>VLOOKUP($B96,[1]县市排序!$B$5:$AD$111,10,FALSE)</f>
        <v>0</v>
      </c>
      <c r="M96" s="16">
        <f>VLOOKUP($B96,[1]县市排序!$B$5:$AD$111,11,FALSE)</f>
        <v>0</v>
      </c>
      <c r="N96" s="16">
        <f t="shared" si="12"/>
        <v>0</v>
      </c>
      <c r="O96" s="16">
        <v>10</v>
      </c>
      <c r="P96" s="16">
        <v>40</v>
      </c>
      <c r="Q96" s="16">
        <v>0</v>
      </c>
      <c r="R96" s="16">
        <v>50</v>
      </c>
      <c r="S96" s="15" t="s">
        <v>170</v>
      </c>
      <c r="T96" s="15" t="s">
        <v>170</v>
      </c>
      <c r="U96" s="15">
        <v>0</v>
      </c>
      <c r="V96" s="16">
        <v>15</v>
      </c>
      <c r="W96" s="16">
        <v>40</v>
      </c>
      <c r="X96" s="16">
        <v>0</v>
      </c>
      <c r="Y96" s="16">
        <v>55</v>
      </c>
      <c r="Z96" s="17">
        <f t="shared" si="13"/>
        <v>55</v>
      </c>
      <c r="AA96" s="17">
        <f t="shared" si="9"/>
        <v>0</v>
      </c>
      <c r="AB96" s="16">
        <f t="shared" si="10"/>
        <v>55</v>
      </c>
      <c r="AD96" s="1">
        <f t="shared" si="15"/>
        <v>0</v>
      </c>
    </row>
    <row r="97" spans="1:30" ht="22.5" customHeight="1">
      <c r="A97" s="12">
        <f t="shared" si="14"/>
        <v>92</v>
      </c>
      <c r="B97" s="18" t="s">
        <v>144</v>
      </c>
      <c r="C97" s="18" t="s">
        <v>64</v>
      </c>
      <c r="D97" s="19" t="s">
        <v>79</v>
      </c>
      <c r="E97" s="15">
        <f>VLOOKUP($B97,[1]县市排序!$B$5:$E$111,3,FALSE)</f>
        <v>0</v>
      </c>
      <c r="F97" s="15" t="str">
        <f>VLOOKUP($B97,[1]县市排序!$B$5:$AD$111,4,FALSE)</f>
        <v>√</v>
      </c>
      <c r="G97" s="16">
        <f>VLOOKUP($B97,[1]县市排序!$B$5:$AD$111,5,FALSE)</f>
        <v>1</v>
      </c>
      <c r="H97" s="16">
        <f>VLOOKUP($B97,[1]县市排序!$B$5:$AD$111,6,FALSE)</f>
        <v>9</v>
      </c>
      <c r="I97" s="16">
        <f>VLOOKUP($B97,[1]县市排序!$B$5:$AD$111,7,FALSE)</f>
        <v>43</v>
      </c>
      <c r="J97" s="16">
        <f t="shared" si="8"/>
        <v>53</v>
      </c>
      <c r="K97" s="16">
        <f>VLOOKUP($B97,[1]县市排序!$B$5:$AD$111,9,FALSE)</f>
        <v>0</v>
      </c>
      <c r="L97" s="16">
        <f>VLOOKUP($B97,[1]县市排序!$B$5:$AD$111,10,FALSE)</f>
        <v>0</v>
      </c>
      <c r="M97" s="16">
        <f>VLOOKUP($B97,[1]县市排序!$B$5:$AD$111,11,FALSE)</f>
        <v>0</v>
      </c>
      <c r="N97" s="16">
        <f t="shared" si="12"/>
        <v>0</v>
      </c>
      <c r="O97" s="16">
        <v>1</v>
      </c>
      <c r="P97" s="16">
        <v>9</v>
      </c>
      <c r="Q97" s="16">
        <v>43</v>
      </c>
      <c r="R97" s="16">
        <v>53</v>
      </c>
      <c r="S97" s="15" t="s">
        <v>170</v>
      </c>
      <c r="T97" s="15" t="s">
        <v>170</v>
      </c>
      <c r="U97" s="15" t="s">
        <v>171</v>
      </c>
      <c r="V97" s="16">
        <v>10</v>
      </c>
      <c r="W97" s="16">
        <v>45</v>
      </c>
      <c r="X97" s="16">
        <v>34</v>
      </c>
      <c r="Y97" s="16">
        <v>89</v>
      </c>
      <c r="Z97" s="17">
        <f t="shared" si="13"/>
        <v>55</v>
      </c>
      <c r="AA97" s="17">
        <f t="shared" si="9"/>
        <v>34</v>
      </c>
      <c r="AB97" s="16">
        <f t="shared" si="10"/>
        <v>89</v>
      </c>
      <c r="AD97" s="1">
        <f t="shared" si="15"/>
        <v>0</v>
      </c>
    </row>
    <row r="98" spans="1:30" ht="22.5" customHeight="1">
      <c r="A98" s="12">
        <f t="shared" si="14"/>
        <v>93</v>
      </c>
      <c r="B98" s="18" t="s">
        <v>145</v>
      </c>
      <c r="C98" s="18" t="s">
        <v>107</v>
      </c>
      <c r="D98" s="19" t="s">
        <v>79</v>
      </c>
      <c r="E98" s="15">
        <f>VLOOKUP($B98,[1]县市排序!$B$5:$E$111,3,FALSE)</f>
        <v>0</v>
      </c>
      <c r="F98" s="15" t="str">
        <f>VLOOKUP($B98,[1]县市排序!$B$5:$AD$111,4,FALSE)</f>
        <v>√</v>
      </c>
      <c r="G98" s="16">
        <f>VLOOKUP($B98,[1]县市排序!$B$5:$AD$111,5,FALSE)</f>
        <v>1</v>
      </c>
      <c r="H98" s="16">
        <f>VLOOKUP($B98,[1]县市排序!$B$5:$AD$111,6,FALSE)</f>
        <v>15</v>
      </c>
      <c r="I98" s="16">
        <f>VLOOKUP($B98,[1]县市排序!$B$5:$AD$111,7,FALSE)</f>
        <v>70</v>
      </c>
      <c r="J98" s="16">
        <f t="shared" si="8"/>
        <v>86</v>
      </c>
      <c r="K98" s="16">
        <f>VLOOKUP($B98,[1]县市排序!$B$5:$AD$111,9,FALSE)</f>
        <v>0</v>
      </c>
      <c r="L98" s="16">
        <f>VLOOKUP($B98,[1]县市排序!$B$5:$AD$111,10,FALSE)</f>
        <v>0</v>
      </c>
      <c r="M98" s="16">
        <f>VLOOKUP($B98,[1]县市排序!$B$5:$AD$111,11,FALSE)</f>
        <v>0</v>
      </c>
      <c r="N98" s="16">
        <f t="shared" si="12"/>
        <v>0</v>
      </c>
      <c r="O98" s="16">
        <v>1</v>
      </c>
      <c r="P98" s="16">
        <v>15</v>
      </c>
      <c r="Q98" s="16">
        <v>70</v>
      </c>
      <c r="R98" s="16">
        <v>86</v>
      </c>
      <c r="S98" s="15" t="s">
        <v>170</v>
      </c>
      <c r="T98" s="15" t="s">
        <v>170</v>
      </c>
      <c r="U98" s="15" t="s">
        <v>171</v>
      </c>
      <c r="V98" s="16">
        <v>10</v>
      </c>
      <c r="W98" s="16">
        <v>75</v>
      </c>
      <c r="X98" s="16">
        <v>348</v>
      </c>
      <c r="Y98" s="16">
        <v>433</v>
      </c>
      <c r="Z98" s="17">
        <f t="shared" si="13"/>
        <v>85</v>
      </c>
      <c r="AA98" s="17">
        <f t="shared" si="9"/>
        <v>348</v>
      </c>
      <c r="AB98" s="16">
        <f t="shared" si="10"/>
        <v>433</v>
      </c>
      <c r="AD98" s="1">
        <f t="shared" si="15"/>
        <v>0</v>
      </c>
    </row>
    <row r="99" spans="1:30" ht="22.5" customHeight="1">
      <c r="A99" s="12">
        <f t="shared" si="14"/>
        <v>94</v>
      </c>
      <c r="B99" s="18" t="s">
        <v>146</v>
      </c>
      <c r="C99" s="18" t="s">
        <v>134</v>
      </c>
      <c r="D99" s="19" t="s">
        <v>79</v>
      </c>
      <c r="E99" s="15" t="str">
        <f>VLOOKUP($B99,[1]县市排序!$B$5:$E$111,3,FALSE)</f>
        <v>√</v>
      </c>
      <c r="F99" s="15">
        <f>VLOOKUP($B99,[1]县市排序!$B$5:$AD$111,4,FALSE)</f>
        <v>0</v>
      </c>
      <c r="G99" s="16">
        <f>VLOOKUP($B99,[1]县市排序!$B$5:$AD$111,5,FALSE)</f>
        <v>28</v>
      </c>
      <c r="H99" s="16">
        <f>VLOOKUP($B99,[1]县市排序!$B$5:$AD$111,6,FALSE)</f>
        <v>54</v>
      </c>
      <c r="I99" s="16">
        <f>VLOOKUP($B99,[1]县市排序!$B$5:$AD$111,7,FALSE)</f>
        <v>0</v>
      </c>
      <c r="J99" s="16">
        <f t="shared" si="8"/>
        <v>82</v>
      </c>
      <c r="K99" s="16">
        <f>VLOOKUP($B99,[1]县市排序!$B$5:$AD$111,9,FALSE)</f>
        <v>18</v>
      </c>
      <c r="L99" s="16">
        <f>VLOOKUP($B99,[1]县市排序!$B$5:$AD$111,10,FALSE)</f>
        <v>22</v>
      </c>
      <c r="M99" s="16">
        <f>VLOOKUP($B99,[1]县市排序!$B$5:$AD$111,11,FALSE)</f>
        <v>0</v>
      </c>
      <c r="N99" s="16">
        <f t="shared" si="12"/>
        <v>40</v>
      </c>
      <c r="O99" s="16">
        <v>10</v>
      </c>
      <c r="P99" s="16">
        <v>32</v>
      </c>
      <c r="Q99" s="16">
        <v>0</v>
      </c>
      <c r="R99" s="16">
        <v>42</v>
      </c>
      <c r="S99" s="15" t="s">
        <v>170</v>
      </c>
      <c r="T99" s="15" t="s">
        <v>170</v>
      </c>
      <c r="U99" s="15">
        <v>0</v>
      </c>
      <c r="V99" s="16">
        <v>60</v>
      </c>
      <c r="W99" s="16">
        <v>13</v>
      </c>
      <c r="X99" s="16">
        <v>0</v>
      </c>
      <c r="Y99" s="16">
        <v>73</v>
      </c>
      <c r="Z99" s="17">
        <f t="shared" si="13"/>
        <v>73</v>
      </c>
      <c r="AA99" s="17">
        <f t="shared" si="9"/>
        <v>0</v>
      </c>
      <c r="AB99" s="16">
        <f t="shared" si="10"/>
        <v>73</v>
      </c>
      <c r="AD99" s="1">
        <f t="shared" si="15"/>
        <v>0</v>
      </c>
    </row>
    <row r="100" spans="1:30" ht="22.5" customHeight="1">
      <c r="A100" s="12">
        <f t="shared" si="14"/>
        <v>95</v>
      </c>
      <c r="B100" s="13" t="s">
        <v>147</v>
      </c>
      <c r="C100" s="13" t="s">
        <v>59</v>
      </c>
      <c r="D100" s="19" t="s">
        <v>79</v>
      </c>
      <c r="E100" s="15" t="str">
        <f>VLOOKUP($B100,[1]县市排序!$B$5:$E$111,3,FALSE)</f>
        <v>√</v>
      </c>
      <c r="F100" s="15">
        <f>VLOOKUP($B100,[1]县市排序!$B$5:$AD$111,4,FALSE)</f>
        <v>0</v>
      </c>
      <c r="G100" s="16">
        <f>VLOOKUP($B100,[1]县市排序!$B$5:$AD$111,5,FALSE)</f>
        <v>7</v>
      </c>
      <c r="H100" s="16">
        <f>VLOOKUP($B100,[1]县市排序!$B$5:$AD$111,6,FALSE)</f>
        <v>28</v>
      </c>
      <c r="I100" s="16">
        <f>VLOOKUP($B100,[1]县市排序!$B$5:$AD$111,7,FALSE)</f>
        <v>0</v>
      </c>
      <c r="J100" s="16">
        <f t="shared" si="8"/>
        <v>35</v>
      </c>
      <c r="K100" s="16">
        <f>VLOOKUP($B100,[1]县市排序!$B$5:$AD$111,9,FALSE)</f>
        <v>0</v>
      </c>
      <c r="L100" s="16">
        <f>VLOOKUP($B100,[1]县市排序!$B$5:$AD$111,10,FALSE)</f>
        <v>0</v>
      </c>
      <c r="M100" s="16">
        <f>VLOOKUP($B100,[1]县市排序!$B$5:$AD$111,11,FALSE)</f>
        <v>0</v>
      </c>
      <c r="N100" s="16">
        <f t="shared" si="12"/>
        <v>0</v>
      </c>
      <c r="O100" s="16">
        <v>7</v>
      </c>
      <c r="P100" s="16">
        <v>28</v>
      </c>
      <c r="Q100" s="16">
        <v>0</v>
      </c>
      <c r="R100" s="16">
        <v>35</v>
      </c>
      <c r="S100" s="15" t="s">
        <v>170</v>
      </c>
      <c r="T100" s="15" t="s">
        <v>170</v>
      </c>
      <c r="U100" s="15">
        <v>0</v>
      </c>
      <c r="V100" s="16">
        <v>15</v>
      </c>
      <c r="W100" s="16">
        <v>42</v>
      </c>
      <c r="X100" s="16">
        <v>0</v>
      </c>
      <c r="Y100" s="16">
        <v>57</v>
      </c>
      <c r="Z100" s="17">
        <f t="shared" si="13"/>
        <v>57</v>
      </c>
      <c r="AA100" s="17">
        <f t="shared" si="9"/>
        <v>0</v>
      </c>
      <c r="AB100" s="16">
        <f t="shared" si="10"/>
        <v>57</v>
      </c>
      <c r="AD100" s="1">
        <f t="shared" si="15"/>
        <v>0</v>
      </c>
    </row>
    <row r="101" spans="1:30" ht="22.5" customHeight="1">
      <c r="A101" s="12">
        <f t="shared" si="14"/>
        <v>96</v>
      </c>
      <c r="B101" s="13" t="s">
        <v>148</v>
      </c>
      <c r="C101" s="13" t="s">
        <v>64</v>
      </c>
      <c r="D101" s="19" t="s">
        <v>79</v>
      </c>
      <c r="E101" s="15">
        <f>VLOOKUP($B101,[1]县市排序!$B$5:$E$111,3,FALSE)</f>
        <v>0</v>
      </c>
      <c r="F101" s="15" t="str">
        <f>VLOOKUP($B101,[1]县市排序!$B$5:$AD$111,4,FALSE)</f>
        <v>√</v>
      </c>
      <c r="G101" s="16">
        <f>VLOOKUP($B101,[1]县市排序!$B$5:$AD$111,5,FALSE)</f>
        <v>1</v>
      </c>
      <c r="H101" s="16">
        <f>VLOOKUP($B101,[1]县市排序!$B$5:$AD$111,6,FALSE)</f>
        <v>8</v>
      </c>
      <c r="I101" s="16">
        <f>VLOOKUP($B101,[1]县市排序!$B$5:$AD$111,7,FALSE)</f>
        <v>32</v>
      </c>
      <c r="J101" s="16">
        <f t="shared" si="8"/>
        <v>41</v>
      </c>
      <c r="K101" s="16">
        <f>VLOOKUP($B101,[1]县市排序!$B$5:$AD$111,9,FALSE)</f>
        <v>0</v>
      </c>
      <c r="L101" s="16">
        <f>VLOOKUP($B101,[1]县市排序!$B$5:$AD$111,10,FALSE)</f>
        <v>0</v>
      </c>
      <c r="M101" s="16">
        <f>VLOOKUP($B101,[1]县市排序!$B$5:$AD$111,11,FALSE)</f>
        <v>0</v>
      </c>
      <c r="N101" s="16">
        <f t="shared" si="12"/>
        <v>0</v>
      </c>
      <c r="O101" s="16">
        <v>1</v>
      </c>
      <c r="P101" s="16">
        <v>8</v>
      </c>
      <c r="Q101" s="16">
        <v>32</v>
      </c>
      <c r="R101" s="16">
        <v>41</v>
      </c>
      <c r="S101" s="15" t="s">
        <v>170</v>
      </c>
      <c r="T101" s="15" t="s">
        <v>170</v>
      </c>
      <c r="U101" s="15" t="s">
        <v>171</v>
      </c>
      <c r="V101" s="16">
        <v>10</v>
      </c>
      <c r="W101" s="16">
        <v>40</v>
      </c>
      <c r="X101" s="16">
        <v>28.32</v>
      </c>
      <c r="Y101" s="16">
        <v>78.319999999999993</v>
      </c>
      <c r="Z101" s="17">
        <f t="shared" si="13"/>
        <v>50</v>
      </c>
      <c r="AA101" s="17">
        <f t="shared" si="9"/>
        <v>28.32</v>
      </c>
      <c r="AB101" s="16">
        <f t="shared" si="10"/>
        <v>78.319999999999993</v>
      </c>
      <c r="AD101" s="1">
        <f t="shared" si="15"/>
        <v>0</v>
      </c>
    </row>
    <row r="102" spans="1:30" ht="22.5" customHeight="1">
      <c r="A102" s="12">
        <f t="shared" si="14"/>
        <v>97</v>
      </c>
      <c r="B102" s="7" t="s">
        <v>149</v>
      </c>
      <c r="C102" s="7" t="s">
        <v>76</v>
      </c>
      <c r="D102" s="8" t="s">
        <v>79</v>
      </c>
      <c r="E102" s="15" t="str">
        <f>VLOOKUP($B102,[1]县市排序!$B$5:$E$111,3,FALSE)</f>
        <v>√</v>
      </c>
      <c r="F102" s="15">
        <f>VLOOKUP($B102,[1]县市排序!$B$5:$AD$111,4,FALSE)</f>
        <v>0</v>
      </c>
      <c r="G102" s="16">
        <f>VLOOKUP($B102,[1]县市排序!$B$5:$AD$111,5,FALSE)</f>
        <v>16</v>
      </c>
      <c r="H102" s="16">
        <f>VLOOKUP($B102,[1]县市排序!$B$5:$AD$111,6,FALSE)</f>
        <v>21</v>
      </c>
      <c r="I102" s="16">
        <f>VLOOKUP($B102,[1]县市排序!$B$5:$AD$111,7,FALSE)</f>
        <v>0</v>
      </c>
      <c r="J102" s="16">
        <f t="shared" si="8"/>
        <v>37</v>
      </c>
      <c r="K102" s="16">
        <f>VLOOKUP($B102,[1]县市排序!$B$5:$AD$111,9,FALSE)</f>
        <v>0</v>
      </c>
      <c r="L102" s="16">
        <f>VLOOKUP($B102,[1]县市排序!$B$5:$AD$111,10,FALSE)</f>
        <v>0</v>
      </c>
      <c r="M102" s="16">
        <f>VLOOKUP($B102,[1]县市排序!$B$5:$AD$111,11,FALSE)</f>
        <v>0</v>
      </c>
      <c r="N102" s="16">
        <f t="shared" si="12"/>
        <v>0</v>
      </c>
      <c r="O102" s="16">
        <v>16</v>
      </c>
      <c r="P102" s="16">
        <v>21</v>
      </c>
      <c r="Q102" s="16">
        <v>0</v>
      </c>
      <c r="R102" s="16">
        <v>37</v>
      </c>
      <c r="S102" s="15" t="s">
        <v>170</v>
      </c>
      <c r="T102" s="15" t="s">
        <v>170</v>
      </c>
      <c r="U102" s="15">
        <v>0</v>
      </c>
      <c r="V102" s="16">
        <v>48</v>
      </c>
      <c r="W102" s="16">
        <v>63</v>
      </c>
      <c r="X102" s="16">
        <v>0</v>
      </c>
      <c r="Y102" s="16">
        <v>111</v>
      </c>
      <c r="Z102" s="17">
        <f t="shared" si="13"/>
        <v>111</v>
      </c>
      <c r="AA102" s="17">
        <f t="shared" si="9"/>
        <v>0</v>
      </c>
      <c r="AB102" s="16">
        <f t="shared" si="10"/>
        <v>111</v>
      </c>
      <c r="AD102" s="1">
        <f t="shared" si="15"/>
        <v>0</v>
      </c>
    </row>
    <row r="103" spans="1:30" ht="22.5" customHeight="1">
      <c r="A103" s="12">
        <f t="shared" si="14"/>
        <v>98</v>
      </c>
      <c r="B103" s="18" t="s">
        <v>150</v>
      </c>
      <c r="C103" s="18" t="s">
        <v>59</v>
      </c>
      <c r="D103" s="19" t="s">
        <v>79</v>
      </c>
      <c r="E103" s="15" t="str">
        <f>VLOOKUP($B103,[1]县市排序!$B$5:$E$111,3,FALSE)</f>
        <v>√</v>
      </c>
      <c r="F103" s="15">
        <f>VLOOKUP($B103,[1]县市排序!$B$5:$AD$111,4,FALSE)</f>
        <v>0</v>
      </c>
      <c r="G103" s="16">
        <f>VLOOKUP($B103,[1]县市排序!$B$5:$AD$111,5,FALSE)</f>
        <v>1</v>
      </c>
      <c r="H103" s="16">
        <f>VLOOKUP($B103,[1]县市排序!$B$5:$AD$111,6,FALSE)</f>
        <v>0</v>
      </c>
      <c r="I103" s="16">
        <f>VLOOKUP($B103,[1]县市排序!$B$5:$AD$111,7,FALSE)</f>
        <v>0</v>
      </c>
      <c r="J103" s="16">
        <f t="shared" si="8"/>
        <v>1</v>
      </c>
      <c r="K103" s="16">
        <f>VLOOKUP($B103,[1]县市排序!$B$5:$AD$111,9,FALSE)</f>
        <v>0</v>
      </c>
      <c r="L103" s="16">
        <f>VLOOKUP($B103,[1]县市排序!$B$5:$AD$111,10,FALSE)</f>
        <v>0</v>
      </c>
      <c r="M103" s="16">
        <f>VLOOKUP($B103,[1]县市排序!$B$5:$AD$111,11,FALSE)</f>
        <v>0</v>
      </c>
      <c r="N103" s="16">
        <f t="shared" si="12"/>
        <v>0</v>
      </c>
      <c r="O103" s="16">
        <v>1</v>
      </c>
      <c r="P103" s="16">
        <v>0</v>
      </c>
      <c r="Q103" s="16">
        <v>0</v>
      </c>
      <c r="R103" s="16">
        <v>1</v>
      </c>
      <c r="S103" s="15" t="s">
        <v>170</v>
      </c>
      <c r="T103" s="15">
        <v>0</v>
      </c>
      <c r="U103" s="15">
        <v>0</v>
      </c>
      <c r="V103" s="16">
        <v>15</v>
      </c>
      <c r="W103" s="16">
        <v>0</v>
      </c>
      <c r="X103" s="16">
        <v>0</v>
      </c>
      <c r="Y103" s="16">
        <v>15</v>
      </c>
      <c r="Z103" s="17">
        <f t="shared" si="13"/>
        <v>15</v>
      </c>
      <c r="AA103" s="17">
        <f t="shared" si="9"/>
        <v>0</v>
      </c>
      <c r="AB103" s="16">
        <f t="shared" si="10"/>
        <v>15</v>
      </c>
      <c r="AD103" s="1">
        <f t="shared" si="15"/>
        <v>0</v>
      </c>
    </row>
    <row r="104" spans="1:30" ht="22.5" customHeight="1">
      <c r="A104" s="12">
        <f t="shared" si="14"/>
        <v>99</v>
      </c>
      <c r="B104" s="18" t="s">
        <v>151</v>
      </c>
      <c r="C104" s="18" t="s">
        <v>59</v>
      </c>
      <c r="D104" s="19" t="s">
        <v>79</v>
      </c>
      <c r="E104" s="15">
        <f>VLOOKUP($B104,[1]县市排序!$B$5:$E$111,3,FALSE)</f>
        <v>0</v>
      </c>
      <c r="F104" s="15" t="str">
        <f>VLOOKUP($B104,[1]县市排序!$B$5:$AD$111,4,FALSE)</f>
        <v>√</v>
      </c>
      <c r="G104" s="16">
        <f>VLOOKUP($B104,[1]县市排序!$B$5:$AD$111,5,FALSE)</f>
        <v>17</v>
      </c>
      <c r="H104" s="16">
        <f>VLOOKUP($B104,[1]县市排序!$B$5:$AD$111,6,FALSE)</f>
        <v>0</v>
      </c>
      <c r="I104" s="16">
        <f>VLOOKUP($B104,[1]县市排序!$B$5:$AD$111,7,FALSE)</f>
        <v>22</v>
      </c>
      <c r="J104" s="16">
        <f t="shared" si="8"/>
        <v>39</v>
      </c>
      <c r="K104" s="16">
        <f>VLOOKUP($B104,[1]县市排序!$B$5:$AD$111,9,FALSE)</f>
        <v>0</v>
      </c>
      <c r="L104" s="16">
        <f>VLOOKUP($B104,[1]县市排序!$B$5:$AD$111,10,FALSE)</f>
        <v>0</v>
      </c>
      <c r="M104" s="16">
        <f>VLOOKUP($B104,[1]县市排序!$B$5:$AD$111,11,FALSE)</f>
        <v>0</v>
      </c>
      <c r="N104" s="16">
        <f t="shared" si="12"/>
        <v>0</v>
      </c>
      <c r="O104" s="16">
        <v>17</v>
      </c>
      <c r="P104" s="16">
        <v>0</v>
      </c>
      <c r="Q104" s="16">
        <v>22</v>
      </c>
      <c r="R104" s="16">
        <v>39</v>
      </c>
      <c r="S104" s="15" t="s">
        <v>170</v>
      </c>
      <c r="T104" s="15">
        <v>0</v>
      </c>
      <c r="U104" s="15" t="s">
        <v>170</v>
      </c>
      <c r="V104" s="16">
        <v>85</v>
      </c>
      <c r="W104" s="16">
        <v>0</v>
      </c>
      <c r="X104" s="16">
        <v>66</v>
      </c>
      <c r="Y104" s="16">
        <v>151</v>
      </c>
      <c r="Z104" s="17">
        <f t="shared" si="13"/>
        <v>85</v>
      </c>
      <c r="AA104" s="17">
        <f t="shared" si="9"/>
        <v>66</v>
      </c>
      <c r="AB104" s="16">
        <f t="shared" si="10"/>
        <v>151</v>
      </c>
      <c r="AD104" s="1">
        <f t="shared" si="15"/>
        <v>0</v>
      </c>
    </row>
    <row r="105" spans="1:30" ht="22.5" customHeight="1">
      <c r="A105" s="12">
        <f t="shared" si="14"/>
        <v>100</v>
      </c>
      <c r="B105" s="13" t="s">
        <v>152</v>
      </c>
      <c r="C105" s="13" t="s">
        <v>64</v>
      </c>
      <c r="D105" s="19" t="s">
        <v>79</v>
      </c>
      <c r="E105" s="15">
        <f>VLOOKUP($B105,[1]县市排序!$B$5:$E$111,3,FALSE)</f>
        <v>0</v>
      </c>
      <c r="F105" s="15" t="str">
        <f>VLOOKUP($B105,[1]县市排序!$B$5:$AD$111,4,FALSE)</f>
        <v>√</v>
      </c>
      <c r="G105" s="16">
        <f>VLOOKUP($B105,[1]县市排序!$B$5:$AD$111,5,FALSE)</f>
        <v>2</v>
      </c>
      <c r="H105" s="16">
        <f>VLOOKUP($B105,[1]县市排序!$B$5:$AD$111,6,FALSE)</f>
        <v>3</v>
      </c>
      <c r="I105" s="16">
        <f>VLOOKUP($B105,[1]县市排序!$B$5:$AD$111,7,FALSE)</f>
        <v>11</v>
      </c>
      <c r="J105" s="16">
        <f t="shared" si="8"/>
        <v>16</v>
      </c>
      <c r="K105" s="16">
        <f>VLOOKUP($B105,[1]县市排序!$B$5:$AD$111,9,FALSE)</f>
        <v>0</v>
      </c>
      <c r="L105" s="16">
        <f>VLOOKUP($B105,[1]县市排序!$B$5:$AD$111,10,FALSE)</f>
        <v>0</v>
      </c>
      <c r="M105" s="16">
        <f>VLOOKUP($B105,[1]县市排序!$B$5:$AD$111,11,FALSE)</f>
        <v>0</v>
      </c>
      <c r="N105" s="16">
        <f t="shared" si="12"/>
        <v>0</v>
      </c>
      <c r="O105" s="16">
        <v>2</v>
      </c>
      <c r="P105" s="16">
        <v>3</v>
      </c>
      <c r="Q105" s="16">
        <v>11</v>
      </c>
      <c r="R105" s="16">
        <v>16</v>
      </c>
      <c r="S105" s="15" t="s">
        <v>170</v>
      </c>
      <c r="T105" s="15" t="s">
        <v>170</v>
      </c>
      <c r="U105" s="15" t="s">
        <v>171</v>
      </c>
      <c r="V105" s="16">
        <v>20</v>
      </c>
      <c r="W105" s="16">
        <v>15</v>
      </c>
      <c r="X105" s="16">
        <v>7.26</v>
      </c>
      <c r="Y105" s="16">
        <v>42.26</v>
      </c>
      <c r="Z105" s="17">
        <f t="shared" si="13"/>
        <v>35</v>
      </c>
      <c r="AA105" s="17">
        <f t="shared" si="9"/>
        <v>7.26</v>
      </c>
      <c r="AB105" s="16">
        <f t="shared" si="10"/>
        <v>42.26</v>
      </c>
      <c r="AD105" s="1">
        <f t="shared" si="15"/>
        <v>0</v>
      </c>
    </row>
    <row r="106" spans="1:30" ht="22.5" customHeight="1">
      <c r="A106" s="12">
        <f t="shared" si="14"/>
        <v>101</v>
      </c>
      <c r="B106" s="18" t="s">
        <v>153</v>
      </c>
      <c r="C106" s="18" t="s">
        <v>50</v>
      </c>
      <c r="D106" s="19" t="s">
        <v>79</v>
      </c>
      <c r="E106" s="15" t="str">
        <f>VLOOKUP($B106,[1]县市排序!$B$5:$E$111,3,FALSE)</f>
        <v>√</v>
      </c>
      <c r="F106" s="15">
        <f>VLOOKUP($B106,[1]县市排序!$B$5:$AD$111,4,FALSE)</f>
        <v>0</v>
      </c>
      <c r="G106" s="16">
        <f>VLOOKUP($B106,[1]县市排序!$B$5:$AD$111,5,FALSE)</f>
        <v>1</v>
      </c>
      <c r="H106" s="16">
        <f>VLOOKUP($B106,[1]县市排序!$B$5:$AD$111,6,FALSE)</f>
        <v>4</v>
      </c>
      <c r="I106" s="16">
        <f>VLOOKUP($B106,[1]县市排序!$B$5:$AD$111,7,FALSE)</f>
        <v>0</v>
      </c>
      <c r="J106" s="16">
        <f t="shared" si="8"/>
        <v>5</v>
      </c>
      <c r="K106" s="16">
        <f>VLOOKUP($B106,[1]县市排序!$B$5:$AD$111,9,FALSE)</f>
        <v>0</v>
      </c>
      <c r="L106" s="16">
        <f>VLOOKUP($B106,[1]县市排序!$B$5:$AD$111,10,FALSE)</f>
        <v>0</v>
      </c>
      <c r="M106" s="16">
        <f>VLOOKUP($B106,[1]县市排序!$B$5:$AD$111,11,FALSE)</f>
        <v>0</v>
      </c>
      <c r="N106" s="16">
        <f t="shared" si="12"/>
        <v>0</v>
      </c>
      <c r="O106" s="16">
        <v>1</v>
      </c>
      <c r="P106" s="16">
        <v>4</v>
      </c>
      <c r="Q106" s="16">
        <v>0</v>
      </c>
      <c r="R106" s="16">
        <v>5</v>
      </c>
      <c r="S106" s="15" t="s">
        <v>170</v>
      </c>
      <c r="T106" s="15" t="s">
        <v>170</v>
      </c>
      <c r="U106" s="15">
        <v>0</v>
      </c>
      <c r="V106" s="16">
        <v>5</v>
      </c>
      <c r="W106" s="16">
        <v>20</v>
      </c>
      <c r="X106" s="16">
        <v>0</v>
      </c>
      <c r="Y106" s="16">
        <v>25</v>
      </c>
      <c r="Z106" s="17">
        <f t="shared" si="13"/>
        <v>25</v>
      </c>
      <c r="AA106" s="17">
        <f t="shared" si="9"/>
        <v>0</v>
      </c>
      <c r="AB106" s="16">
        <f t="shared" si="10"/>
        <v>25</v>
      </c>
      <c r="AD106" s="1">
        <f t="shared" si="15"/>
        <v>0</v>
      </c>
    </row>
    <row r="107" spans="1:30" ht="22.5" customHeight="1">
      <c r="A107" s="12">
        <f t="shared" si="14"/>
        <v>102</v>
      </c>
      <c r="B107" s="13" t="s">
        <v>154</v>
      </c>
      <c r="C107" s="13" t="s">
        <v>64</v>
      </c>
      <c r="D107" s="19" t="s">
        <v>79</v>
      </c>
      <c r="E107" s="15">
        <f>VLOOKUP($B107,[1]县市排序!$B$5:$E$111,3,FALSE)</f>
        <v>0</v>
      </c>
      <c r="F107" s="15" t="str">
        <f>VLOOKUP($B107,[1]县市排序!$B$5:$AD$111,4,FALSE)</f>
        <v>√</v>
      </c>
      <c r="G107" s="16">
        <f>VLOOKUP($B107,[1]县市排序!$B$5:$AD$111,5,FALSE)</f>
        <v>1</v>
      </c>
      <c r="H107" s="16">
        <f>VLOOKUP($B107,[1]县市排序!$B$5:$AD$111,6,FALSE)</f>
        <v>8</v>
      </c>
      <c r="I107" s="16">
        <f>VLOOKUP($B107,[1]县市排序!$B$5:$AD$111,7,FALSE)</f>
        <v>35</v>
      </c>
      <c r="J107" s="16">
        <f t="shared" si="8"/>
        <v>44</v>
      </c>
      <c r="K107" s="16">
        <f>VLOOKUP($B107,[1]县市排序!$B$5:$AD$111,9,FALSE)</f>
        <v>0</v>
      </c>
      <c r="L107" s="16">
        <f>VLOOKUP($B107,[1]县市排序!$B$5:$AD$111,10,FALSE)</f>
        <v>0</v>
      </c>
      <c r="M107" s="16">
        <f>VLOOKUP($B107,[1]县市排序!$B$5:$AD$111,11,FALSE)</f>
        <v>0</v>
      </c>
      <c r="N107" s="16">
        <f t="shared" si="12"/>
        <v>0</v>
      </c>
      <c r="O107" s="16">
        <v>1</v>
      </c>
      <c r="P107" s="16">
        <v>8</v>
      </c>
      <c r="Q107" s="16">
        <v>35</v>
      </c>
      <c r="R107" s="16">
        <v>44</v>
      </c>
      <c r="S107" s="15" t="s">
        <v>170</v>
      </c>
      <c r="T107" s="15" t="s">
        <v>170</v>
      </c>
      <c r="U107" s="15" t="s">
        <v>170</v>
      </c>
      <c r="V107" s="16">
        <v>8</v>
      </c>
      <c r="W107" s="16">
        <v>64</v>
      </c>
      <c r="X107" s="16">
        <v>7.79</v>
      </c>
      <c r="Y107" s="16">
        <v>79.790000000000006</v>
      </c>
      <c r="Z107" s="17">
        <f t="shared" si="13"/>
        <v>72</v>
      </c>
      <c r="AA107" s="17">
        <f t="shared" si="9"/>
        <v>7.79</v>
      </c>
      <c r="AB107" s="16">
        <f t="shared" si="10"/>
        <v>79.790000000000006</v>
      </c>
      <c r="AD107" s="1">
        <f t="shared" si="15"/>
        <v>0</v>
      </c>
    </row>
    <row r="108" spans="1:30" ht="22.5" customHeight="1">
      <c r="A108" s="12">
        <f t="shared" si="14"/>
        <v>103</v>
      </c>
      <c r="B108" s="18" t="s">
        <v>155</v>
      </c>
      <c r="C108" s="18" t="s">
        <v>29</v>
      </c>
      <c r="D108" s="19" t="s">
        <v>79</v>
      </c>
      <c r="E108" s="15" t="str">
        <f>VLOOKUP($B108,[1]县市排序!$B$5:$E$111,3,FALSE)</f>
        <v>√</v>
      </c>
      <c r="F108" s="15">
        <f>VLOOKUP($B108,[1]县市排序!$B$5:$AD$111,4,FALSE)</f>
        <v>0</v>
      </c>
      <c r="G108" s="16">
        <f>VLOOKUP($B108,[1]县市排序!$B$5:$AD$111,5,FALSE)</f>
        <v>2</v>
      </c>
      <c r="H108" s="16">
        <f>VLOOKUP($B108,[1]县市排序!$B$5:$AD$111,6,FALSE)</f>
        <v>40</v>
      </c>
      <c r="I108" s="16">
        <f>VLOOKUP($B108,[1]县市排序!$B$5:$AD$111,7,FALSE)</f>
        <v>0</v>
      </c>
      <c r="J108" s="16">
        <f t="shared" si="8"/>
        <v>42</v>
      </c>
      <c r="K108" s="16">
        <f>VLOOKUP($B108,[1]县市排序!$B$5:$AD$111,9,FALSE)</f>
        <v>0</v>
      </c>
      <c r="L108" s="16">
        <f>VLOOKUP($B108,[1]县市排序!$B$5:$AD$111,10,FALSE)</f>
        <v>0</v>
      </c>
      <c r="M108" s="16">
        <f>VLOOKUP($B108,[1]县市排序!$B$5:$AD$111,11,FALSE)</f>
        <v>0</v>
      </c>
      <c r="N108" s="16">
        <f t="shared" si="12"/>
        <v>0</v>
      </c>
      <c r="O108" s="16">
        <v>2</v>
      </c>
      <c r="P108" s="16">
        <v>20</v>
      </c>
      <c r="Q108" s="16">
        <v>0</v>
      </c>
      <c r="R108" s="16">
        <v>22</v>
      </c>
      <c r="S108" s="15" t="s">
        <v>170</v>
      </c>
      <c r="T108" s="15" t="s">
        <v>170</v>
      </c>
      <c r="U108" s="15">
        <v>0</v>
      </c>
      <c r="V108" s="16">
        <v>8</v>
      </c>
      <c r="W108" s="16">
        <v>80</v>
      </c>
      <c r="X108" s="16">
        <v>0</v>
      </c>
      <c r="Y108" s="16">
        <v>88</v>
      </c>
      <c r="Z108" s="17">
        <f t="shared" si="13"/>
        <v>88</v>
      </c>
      <c r="AA108" s="17">
        <f t="shared" si="9"/>
        <v>0</v>
      </c>
      <c r="AB108" s="16">
        <f t="shared" si="10"/>
        <v>88</v>
      </c>
    </row>
    <row r="109" spans="1:30" ht="22.5" customHeight="1">
      <c r="A109" s="12">
        <f t="shared" si="14"/>
        <v>104</v>
      </c>
      <c r="B109" s="18" t="s">
        <v>156</v>
      </c>
      <c r="C109" s="18" t="s">
        <v>76</v>
      </c>
      <c r="D109" s="19" t="s">
        <v>79</v>
      </c>
      <c r="E109" s="15" t="str">
        <f>VLOOKUP($B109,[1]县市排序!$B$5:$E$111,3,FALSE)</f>
        <v>√</v>
      </c>
      <c r="F109" s="15">
        <f>VLOOKUP($B109,[1]县市排序!$B$5:$AD$111,4,FALSE)</f>
        <v>0</v>
      </c>
      <c r="G109" s="16">
        <f>VLOOKUP($B109,[1]县市排序!$B$5:$AD$111,5,FALSE)</f>
        <v>11</v>
      </c>
      <c r="H109" s="16">
        <f>VLOOKUP($B109,[1]县市排序!$B$5:$AD$111,6,FALSE)</f>
        <v>14</v>
      </c>
      <c r="I109" s="16">
        <f>VLOOKUP($B109,[1]县市排序!$B$5:$AD$111,7,FALSE)</f>
        <v>0</v>
      </c>
      <c r="J109" s="16">
        <f t="shared" si="8"/>
        <v>25</v>
      </c>
      <c r="K109" s="16">
        <f>VLOOKUP($B109,[1]县市排序!$B$5:$AD$111,9,FALSE)</f>
        <v>0</v>
      </c>
      <c r="L109" s="16">
        <f>VLOOKUP($B109,[1]县市排序!$B$5:$AD$111,10,FALSE)</f>
        <v>0</v>
      </c>
      <c r="M109" s="16">
        <f>VLOOKUP($B109,[1]县市排序!$B$5:$AD$111,11,FALSE)</f>
        <v>0</v>
      </c>
      <c r="N109" s="16">
        <f t="shared" si="12"/>
        <v>0</v>
      </c>
      <c r="O109" s="16">
        <v>11</v>
      </c>
      <c r="P109" s="16">
        <v>14</v>
      </c>
      <c r="Q109" s="16">
        <v>0</v>
      </c>
      <c r="R109" s="16">
        <v>25</v>
      </c>
      <c r="S109" s="15" t="s">
        <v>170</v>
      </c>
      <c r="T109" s="15" t="s">
        <v>170</v>
      </c>
      <c r="U109" s="15">
        <v>0</v>
      </c>
      <c r="V109" s="16">
        <v>33</v>
      </c>
      <c r="W109" s="16">
        <v>42</v>
      </c>
      <c r="X109" s="16">
        <v>0</v>
      </c>
      <c r="Y109" s="16">
        <v>75</v>
      </c>
      <c r="Z109" s="17">
        <f t="shared" si="13"/>
        <v>75</v>
      </c>
      <c r="AA109" s="17">
        <f t="shared" si="9"/>
        <v>0</v>
      </c>
      <c r="AB109" s="16">
        <f t="shared" si="10"/>
        <v>75</v>
      </c>
    </row>
    <row r="110" spans="1:30" ht="22.5" customHeight="1">
      <c r="A110" s="12">
        <f t="shared" si="14"/>
        <v>105</v>
      </c>
      <c r="B110" s="18" t="s">
        <v>157</v>
      </c>
      <c r="C110" s="18" t="s">
        <v>76</v>
      </c>
      <c r="D110" s="19" t="s">
        <v>79</v>
      </c>
      <c r="E110" s="15" t="str">
        <f>VLOOKUP($B110,[1]县市排序!$B$5:$E$111,3,FALSE)</f>
        <v>√</v>
      </c>
      <c r="F110" s="15">
        <f>VLOOKUP($B110,[1]县市排序!$B$5:$AD$111,4,FALSE)</f>
        <v>0</v>
      </c>
      <c r="G110" s="16">
        <f>VLOOKUP($B110,[1]县市排序!$B$5:$AD$111,5,FALSE)</f>
        <v>16</v>
      </c>
      <c r="H110" s="16">
        <f>VLOOKUP($B110,[1]县市排序!$B$5:$AD$111,6,FALSE)</f>
        <v>16</v>
      </c>
      <c r="I110" s="16">
        <f>VLOOKUP($B110,[1]县市排序!$B$5:$AD$111,7,FALSE)</f>
        <v>0</v>
      </c>
      <c r="J110" s="16">
        <f t="shared" si="8"/>
        <v>32</v>
      </c>
      <c r="K110" s="16">
        <f>VLOOKUP($B110,[1]县市排序!$B$5:$AD$111,9,FALSE)</f>
        <v>0</v>
      </c>
      <c r="L110" s="16">
        <f>VLOOKUP($B110,[1]县市排序!$B$5:$AD$111,10,FALSE)</f>
        <v>0</v>
      </c>
      <c r="M110" s="16">
        <f>VLOOKUP($B110,[1]县市排序!$B$5:$AD$111,11,FALSE)</f>
        <v>0</v>
      </c>
      <c r="N110" s="16">
        <f t="shared" si="12"/>
        <v>0</v>
      </c>
      <c r="O110" s="16">
        <v>16</v>
      </c>
      <c r="P110" s="16">
        <v>16</v>
      </c>
      <c r="Q110" s="16">
        <v>0</v>
      </c>
      <c r="R110" s="16">
        <v>32</v>
      </c>
      <c r="S110" s="15" t="s">
        <v>170</v>
      </c>
      <c r="T110" s="15" t="s">
        <v>170</v>
      </c>
      <c r="U110" s="15">
        <v>0</v>
      </c>
      <c r="V110" s="16">
        <v>48</v>
      </c>
      <c r="W110" s="16">
        <v>48</v>
      </c>
      <c r="X110" s="16">
        <v>0</v>
      </c>
      <c r="Y110" s="16">
        <v>96</v>
      </c>
      <c r="Z110" s="17">
        <f t="shared" si="13"/>
        <v>96</v>
      </c>
      <c r="AA110" s="17">
        <f t="shared" si="9"/>
        <v>0</v>
      </c>
      <c r="AB110" s="16">
        <f t="shared" si="10"/>
        <v>96</v>
      </c>
    </row>
    <row r="111" spans="1:30" ht="22.5" customHeight="1">
      <c r="A111" s="12">
        <f t="shared" si="14"/>
        <v>106</v>
      </c>
      <c r="B111" s="18" t="s">
        <v>158</v>
      </c>
      <c r="C111" s="18" t="s">
        <v>166</v>
      </c>
      <c r="D111" s="19" t="s">
        <v>79</v>
      </c>
      <c r="E111" s="15">
        <f>VLOOKUP($B111,[1]县市排序!$B$5:$E$111,3,FALSE)</f>
        <v>0</v>
      </c>
      <c r="F111" s="15" t="str">
        <f>VLOOKUP($B111,[1]县市排序!$B$5:$AD$111,4,FALSE)</f>
        <v>√</v>
      </c>
      <c r="G111" s="16">
        <f>VLOOKUP($B111,[1]县市排序!$B$5:$AD$111,5,FALSE)</f>
        <v>1</v>
      </c>
      <c r="H111" s="16">
        <f>VLOOKUP($B111,[1]县市排序!$B$5:$AD$111,6,FALSE)</f>
        <v>9</v>
      </c>
      <c r="I111" s="16">
        <f>VLOOKUP($B111,[1]县市排序!$B$5:$AD$111,7,FALSE)</f>
        <v>64</v>
      </c>
      <c r="J111" s="16">
        <f t="shared" si="8"/>
        <v>74</v>
      </c>
      <c r="K111" s="16">
        <f>VLOOKUP($B111,[1]县市排序!$B$5:$AD$111,9,FALSE)</f>
        <v>0</v>
      </c>
      <c r="L111" s="16">
        <f>VLOOKUP($B111,[1]县市排序!$B$5:$AD$111,10,FALSE)</f>
        <v>0</v>
      </c>
      <c r="M111" s="16">
        <f>VLOOKUP($B111,[1]县市排序!$B$5:$AD$111,11,FALSE)</f>
        <v>0</v>
      </c>
      <c r="N111" s="16">
        <f t="shared" si="12"/>
        <v>0</v>
      </c>
      <c r="O111" s="16">
        <v>1</v>
      </c>
      <c r="P111" s="16">
        <v>9</v>
      </c>
      <c r="Q111" s="16">
        <v>64</v>
      </c>
      <c r="R111" s="16">
        <v>74</v>
      </c>
      <c r="S111" s="15" t="s">
        <v>170</v>
      </c>
      <c r="T111" s="15" t="s">
        <v>170</v>
      </c>
      <c r="U111" s="15" t="s">
        <v>170</v>
      </c>
      <c r="V111" s="16">
        <v>5</v>
      </c>
      <c r="W111" s="16">
        <v>45</v>
      </c>
      <c r="X111" s="16">
        <v>247</v>
      </c>
      <c r="Y111" s="16">
        <v>297</v>
      </c>
      <c r="Z111" s="17">
        <f t="shared" si="13"/>
        <v>50</v>
      </c>
      <c r="AA111" s="17">
        <f t="shared" si="9"/>
        <v>247</v>
      </c>
      <c r="AB111" s="16">
        <f t="shared" si="10"/>
        <v>297</v>
      </c>
    </row>
    <row r="112" spans="1:30" ht="22.5" customHeight="1">
      <c r="A112" s="12">
        <f t="shared" si="14"/>
        <v>107</v>
      </c>
      <c r="B112" s="18" t="s">
        <v>159</v>
      </c>
      <c r="C112" s="18" t="s">
        <v>86</v>
      </c>
      <c r="D112" s="19" t="s">
        <v>79</v>
      </c>
      <c r="E112" s="15" t="str">
        <f>VLOOKUP($B112,[1]县市排序!$B$5:$E$111,3,FALSE)</f>
        <v>√</v>
      </c>
      <c r="F112" s="15">
        <f>VLOOKUP($B112,[1]县市排序!$B$5:$AD$111,4,FALSE)</f>
        <v>0</v>
      </c>
      <c r="G112" s="16">
        <f>VLOOKUP($B112,[1]县市排序!$B$5:$AD$111,5,FALSE)</f>
        <v>2</v>
      </c>
      <c r="H112" s="16">
        <f>VLOOKUP($B112,[1]县市排序!$B$5:$AD$111,6,FALSE)</f>
        <v>22</v>
      </c>
      <c r="I112" s="16">
        <f>VLOOKUP($B112,[1]县市排序!$B$5:$AD$111,7,FALSE)</f>
        <v>0</v>
      </c>
      <c r="J112" s="16">
        <f t="shared" si="8"/>
        <v>24</v>
      </c>
      <c r="K112" s="16">
        <f>VLOOKUP($B112,[1]县市排序!$B$5:$AD$111,9,FALSE)</f>
        <v>0</v>
      </c>
      <c r="L112" s="16">
        <f>VLOOKUP($B112,[1]县市排序!$B$5:$AD$111,10,FALSE)</f>
        <v>0</v>
      </c>
      <c r="M112" s="16">
        <f>VLOOKUP($B112,[1]县市排序!$B$5:$AD$111,11,FALSE)</f>
        <v>0</v>
      </c>
      <c r="N112" s="16">
        <f t="shared" si="12"/>
        <v>0</v>
      </c>
      <c r="O112" s="16">
        <v>2</v>
      </c>
      <c r="P112" s="16">
        <v>22</v>
      </c>
      <c r="Q112" s="16">
        <v>0</v>
      </c>
      <c r="R112" s="16">
        <v>24</v>
      </c>
      <c r="S112" s="15" t="s">
        <v>170</v>
      </c>
      <c r="T112" s="15" t="s">
        <v>170</v>
      </c>
      <c r="U112" s="15">
        <v>0</v>
      </c>
      <c r="V112" s="16">
        <v>8</v>
      </c>
      <c r="W112" s="16">
        <v>88</v>
      </c>
      <c r="X112" s="16">
        <v>0</v>
      </c>
      <c r="Y112" s="16">
        <v>96</v>
      </c>
      <c r="Z112" s="17">
        <f t="shared" si="13"/>
        <v>96</v>
      </c>
      <c r="AA112" s="17">
        <f t="shared" si="9"/>
        <v>0</v>
      </c>
      <c r="AB112" s="16">
        <f t="shared" si="10"/>
        <v>96</v>
      </c>
    </row>
    <row r="113" spans="1:28" ht="22.5" customHeight="1">
      <c r="A113" s="12">
        <f t="shared" si="14"/>
        <v>108</v>
      </c>
      <c r="B113" s="18" t="s">
        <v>160</v>
      </c>
      <c r="C113" s="18" t="s">
        <v>161</v>
      </c>
      <c r="D113" s="18" t="s">
        <v>162</v>
      </c>
      <c r="E113" s="15" t="str">
        <f>VLOOKUP($B113,[1]县市排序!$B$5:$E$111,3,FALSE)</f>
        <v>√</v>
      </c>
      <c r="F113" s="15">
        <f>VLOOKUP($B113,[1]县市排序!$B$5:$AD$111,4,FALSE)</f>
        <v>0</v>
      </c>
      <c r="G113" s="16">
        <f>VLOOKUP($B113,[1]县市排序!$B$5:$AD$111,5,FALSE)</f>
        <v>2</v>
      </c>
      <c r="H113" s="16">
        <f>VLOOKUP($B113,[1]县市排序!$B$5:$AD$111,6,FALSE)</f>
        <v>12</v>
      </c>
      <c r="I113" s="16">
        <f>VLOOKUP($B113,[1]县市排序!$B$5:$AD$111,7,FALSE)</f>
        <v>0</v>
      </c>
      <c r="J113" s="16">
        <f t="shared" si="8"/>
        <v>14</v>
      </c>
      <c r="K113" s="16">
        <f>VLOOKUP($B113,[1]县市排序!$B$5:$AD$111,9,FALSE)</f>
        <v>0</v>
      </c>
      <c r="L113" s="16">
        <f>VLOOKUP($B113,[1]县市排序!$B$5:$AD$111,10,FALSE)</f>
        <v>0</v>
      </c>
      <c r="M113" s="16">
        <f>VLOOKUP($B113,[1]县市排序!$B$5:$AD$111,11,FALSE)</f>
        <v>0</v>
      </c>
      <c r="N113" s="16">
        <f t="shared" si="12"/>
        <v>0</v>
      </c>
      <c r="O113" s="16">
        <v>2</v>
      </c>
      <c r="P113" s="16">
        <v>12</v>
      </c>
      <c r="Q113" s="16">
        <v>0</v>
      </c>
      <c r="R113" s="16">
        <v>14</v>
      </c>
      <c r="S113" s="15" t="s">
        <v>170</v>
      </c>
      <c r="T113" s="15" t="s">
        <v>170</v>
      </c>
      <c r="U113" s="15">
        <v>0</v>
      </c>
      <c r="V113" s="16">
        <v>10</v>
      </c>
      <c r="W113" s="16">
        <v>60</v>
      </c>
      <c r="X113" s="16">
        <v>0</v>
      </c>
      <c r="Y113" s="16">
        <v>70</v>
      </c>
      <c r="Z113" s="17">
        <f t="shared" si="13"/>
        <v>70</v>
      </c>
      <c r="AA113" s="17">
        <f t="shared" si="9"/>
        <v>0</v>
      </c>
      <c r="AB113" s="16">
        <f t="shared" si="10"/>
        <v>70</v>
      </c>
    </row>
  </sheetData>
  <autoFilter ref="A4:AD113"/>
  <mergeCells count="36">
    <mergeCell ref="V3:Y3"/>
    <mergeCell ref="Z3:AB3"/>
    <mergeCell ref="A5:F5"/>
    <mergeCell ref="A2:AB2"/>
    <mergeCell ref="A3:A4"/>
    <mergeCell ref="B3:B4"/>
    <mergeCell ref="C3:C4"/>
    <mergeCell ref="D3:D4"/>
    <mergeCell ref="E3:F3"/>
    <mergeCell ref="G3:J3"/>
    <mergeCell ref="K3:N3"/>
    <mergeCell ref="O3:R3"/>
    <mergeCell ref="S3:U3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W20:W21"/>
    <mergeCell ref="X20:X21"/>
    <mergeCell ref="Y20:Y21"/>
    <mergeCell ref="R20:R21"/>
    <mergeCell ref="S20:S21"/>
    <mergeCell ref="T20:T21"/>
    <mergeCell ref="U20:U21"/>
    <mergeCell ref="V20:V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吉林省 (2)</vt:lpstr>
      <vt:lpstr>'吉林省 (2)'!Print_Area</vt:lpstr>
      <vt:lpstr>'吉林省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2021-01-22T01:45:16Z</cp:lastPrinted>
  <dcterms:created xsi:type="dcterms:W3CDTF">2020-12-23T07:18:22Z</dcterms:created>
  <dcterms:modified xsi:type="dcterms:W3CDTF">2021-02-03T02:43:19Z</dcterms:modified>
</cp:coreProperties>
</file>